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Šī_darbgrāmata"/>
  <mc:AlternateContent xmlns:mc="http://schemas.openxmlformats.org/markup-compatibility/2006">
    <mc:Choice Requires="x15">
      <x15ac:absPath xmlns:x15ac="http://schemas.microsoft.com/office/spreadsheetml/2010/11/ac" url="C:\Users\LindaV\Desktop\30.09.2021. Domes sēde\"/>
    </mc:Choice>
  </mc:AlternateContent>
  <xr:revisionPtr revIDLastSave="0" documentId="8_{6807055B-23B3-4CB5-8914-CCC68B3B21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eidne_ Budžets1" sheetId="1" r:id="rId1"/>
  </sheets>
  <definedNames>
    <definedName name="_xlnm._FilterDatabase" localSheetId="0" hidden="1">'Veidne_ Budžets1'!$A$77:$O$418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15" i="1" l="1"/>
  <c r="H79" i="1" l="1"/>
  <c r="H78" i="1" l="1"/>
  <c r="H636" i="1" l="1"/>
  <c r="H142" i="1" l="1"/>
  <c r="H597" i="1" l="1"/>
  <c r="H37" i="1"/>
  <c r="H183" i="1" l="1"/>
  <c r="H182" i="1"/>
  <c r="H181" i="1" l="1"/>
  <c r="H180" i="1"/>
  <c r="H637" i="1" l="1"/>
  <c r="H564" i="1" l="1"/>
  <c r="H109" i="1" l="1"/>
  <c r="H108" i="1"/>
  <c r="H107" i="1"/>
  <c r="H106" i="1"/>
  <c r="H144" i="1" l="1"/>
  <c r="H635" i="1" s="1"/>
  <c r="H565" i="1" l="1"/>
  <c r="H22" i="1" l="1"/>
  <c r="K635" i="1" s="1"/>
  <c r="H557" i="1" l="1"/>
  <c r="H89" i="1" l="1"/>
  <c r="H88" i="1"/>
  <c r="H85" i="1"/>
  <c r="H84" i="1"/>
  <c r="H551" i="1" l="1"/>
  <c r="H82" i="1"/>
  <c r="K636" i="1" l="1"/>
  <c r="K640" i="1" s="1"/>
  <c r="H634" i="1"/>
  <c r="M635" i="1"/>
  <c r="M63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" authorId="0" shapeId="0" xr:uid="{00000000-0006-0000-0000-000001000000}">
      <text>
        <r>
          <rPr>
            <sz val="10"/>
            <rFont val="Arial"/>
            <family val="2"/>
            <charset val="186"/>
          </rPr>
          <t xml:space="preserve">DecimalSeparator=._x000D_
DateSeparator=._x000D_
TimeSeparator=:_x000D_
ShortDateFormat=dd.mm.yyyy._x000D_
ShortTimeFormat=hh:mm_x000D_
</t>
        </r>
      </text>
    </comment>
  </commentList>
</comments>
</file>

<file path=xl/sharedStrings.xml><?xml version="1.0" encoding="utf-8"?>
<sst xmlns="http://schemas.openxmlformats.org/spreadsheetml/2006/main" count="6862" uniqueCount="1044">
  <si>
    <t>Veidne: Budžets</t>
  </si>
  <si>
    <t xml:space="preserve"> </t>
  </si>
  <si>
    <t>Obligātie dzeltenie lauki: Gads;Periods;</t>
  </si>
  <si>
    <t>Obligāti aizpildāmi zaļie lauki: &lt;nav&gt;</t>
  </si>
  <si>
    <t>Pārējos laukus var dzēst; Var lietot papildus informatīvos laukus;</t>
  </si>
  <si>
    <t>Dimensiju lauku nosaukumus veido "Dim-&lt;Dimensijas nosaukums&gt;"</t>
  </si>
  <si>
    <t>Kods</t>
  </si>
  <si>
    <t>Gads</t>
  </si>
  <si>
    <t>Periods</t>
  </si>
  <si>
    <t>Summa</t>
  </si>
  <si>
    <t>Dim-Struktūrvienība</t>
  </si>
  <si>
    <t>Dim-Budžetu klasifikācija</t>
  </si>
  <si>
    <t>Dim-Finansējuma postenis</t>
  </si>
  <si>
    <t>Dim-Projekts</t>
  </si>
  <si>
    <t>Dim-Valdības funkcijas</t>
  </si>
  <si>
    <t>Datums</t>
  </si>
  <si>
    <t>Piezīmes</t>
  </si>
  <si>
    <t>S_KODS</t>
  </si>
  <si>
    <t>I_KODS</t>
  </si>
  <si>
    <t>F_KODS</t>
  </si>
  <si>
    <t>A_KODS</t>
  </si>
  <si>
    <t>B_KODS</t>
  </si>
  <si>
    <t>C_KODS</t>
  </si>
  <si>
    <t>P_KODS</t>
  </si>
  <si>
    <t>O1_KODS</t>
  </si>
  <si>
    <t>O2_KODS</t>
  </si>
  <si>
    <t>O3_KODS</t>
  </si>
  <si>
    <t>O4_KODS</t>
  </si>
  <si>
    <t>O5_KODS</t>
  </si>
  <si>
    <t>O6_KODS</t>
  </si>
  <si>
    <t>O7_KODS</t>
  </si>
  <si>
    <t>Statuss</t>
  </si>
  <si>
    <t>Iekļauts budžeta kontrolē</t>
  </si>
  <si>
    <t>Izmaiņu laiks</t>
  </si>
  <si>
    <t>IZD</t>
  </si>
  <si>
    <t>1201</t>
  </si>
  <si>
    <t>kods</t>
  </si>
  <si>
    <t>Nosaukums</t>
  </si>
  <si>
    <t>IEN</t>
  </si>
  <si>
    <t>1.1. Palielināt  plānotos ieņēmumus</t>
  </si>
  <si>
    <t>1.2. Samazināt plānotos ieņēmumus</t>
  </si>
  <si>
    <t xml:space="preserve">2.Pamatbudžeta plānoto izdevumu grozījumi </t>
  </si>
  <si>
    <t>2.1. Palielināt (piešķirt) finansējumu</t>
  </si>
  <si>
    <t>2.2.Mainīt finansējumu pa EKK kodiem</t>
  </si>
  <si>
    <t>Madonas novads</t>
  </si>
  <si>
    <t>Bilance</t>
  </si>
  <si>
    <t>EKK</t>
  </si>
  <si>
    <t>tagad PB saist.not.</t>
  </si>
  <si>
    <t>ieņ. (no āras)</t>
  </si>
  <si>
    <t>izd</t>
  </si>
  <si>
    <t>Projekts</t>
  </si>
  <si>
    <t>VF</t>
  </si>
  <si>
    <t>FIN</t>
  </si>
  <si>
    <t>STRUKT.</t>
  </si>
  <si>
    <t xml:space="preserve">1.Pamatbudžeta plānoto ieņēmumu grozījumi </t>
  </si>
  <si>
    <t xml:space="preserve">3.Ziedojumu un dāvinājumu budžeta grozījumi </t>
  </si>
  <si>
    <t>3.1. Palielināt  plānotos ieņēmumus</t>
  </si>
  <si>
    <t>3.2. Palielināt (piešķirt) finansējumu</t>
  </si>
  <si>
    <t>no atlikuma</t>
  </si>
  <si>
    <t>no kredīta</t>
  </si>
  <si>
    <t>N.p.k.</t>
  </si>
  <si>
    <t>1501</t>
  </si>
  <si>
    <t>Finansēšana</t>
  </si>
  <si>
    <t>F</t>
  </si>
  <si>
    <t>2.3.Samazināt finansējumu</t>
  </si>
  <si>
    <t>2021</t>
  </si>
  <si>
    <t>5200</t>
  </si>
  <si>
    <t>2200</t>
  </si>
  <si>
    <t>08.200</t>
  </si>
  <si>
    <t>1203</t>
  </si>
  <si>
    <t>2300</t>
  </si>
  <si>
    <t>1100</t>
  </si>
  <si>
    <t>1200</t>
  </si>
  <si>
    <t>16</t>
  </si>
  <si>
    <t>1</t>
  </si>
  <si>
    <t>2</t>
  </si>
  <si>
    <t>3</t>
  </si>
  <si>
    <t>4</t>
  </si>
  <si>
    <t>5</t>
  </si>
  <si>
    <t>6</t>
  </si>
  <si>
    <t>7</t>
  </si>
  <si>
    <t>10</t>
  </si>
  <si>
    <t>11</t>
  </si>
  <si>
    <t>12</t>
  </si>
  <si>
    <t>13</t>
  </si>
  <si>
    <t>17</t>
  </si>
  <si>
    <t>18</t>
  </si>
  <si>
    <t>0405</t>
  </si>
  <si>
    <t>09.800</t>
  </si>
  <si>
    <t>09820</t>
  </si>
  <si>
    <t>t.sk. DRN</t>
  </si>
  <si>
    <t>jau iegrozīts sistēmā</t>
  </si>
  <si>
    <t>jāprecizē</t>
  </si>
  <si>
    <t>1525</t>
  </si>
  <si>
    <t>08250</t>
  </si>
  <si>
    <t>09219</t>
  </si>
  <si>
    <t>0206</t>
  </si>
  <si>
    <t>0305</t>
  </si>
  <si>
    <t>0406</t>
  </si>
  <si>
    <t>0604</t>
  </si>
  <si>
    <t>0807</t>
  </si>
  <si>
    <t>1210</t>
  </si>
  <si>
    <t>1405</t>
  </si>
  <si>
    <t>1502</t>
  </si>
  <si>
    <t>1503</t>
  </si>
  <si>
    <t>09510</t>
  </si>
  <si>
    <t>1509</t>
  </si>
  <si>
    <t>1508</t>
  </si>
  <si>
    <t>09.200</t>
  </si>
  <si>
    <t>09.500</t>
  </si>
  <si>
    <t>Madonas mūzikas skola</t>
  </si>
  <si>
    <t>Madonas Valsts ģimnāzija</t>
  </si>
  <si>
    <t>Madonas pilsētas vidusskola</t>
  </si>
  <si>
    <t>Barkavas pamatskola</t>
  </si>
  <si>
    <t>Bērzaunes pamatskola</t>
  </si>
  <si>
    <t>Dzelzavas pamatskola</t>
  </si>
  <si>
    <t>Lazdonas pamatskola</t>
  </si>
  <si>
    <t>Praulienas pamatskola</t>
  </si>
  <si>
    <t>Vestienas pamatskola</t>
  </si>
  <si>
    <t>Madonas BJC</t>
  </si>
  <si>
    <t>08230</t>
  </si>
  <si>
    <t>06049</t>
  </si>
  <si>
    <t>06200</t>
  </si>
  <si>
    <t>1516</t>
  </si>
  <si>
    <t>06.200</t>
  </si>
  <si>
    <t>Projektēšana</t>
  </si>
  <si>
    <t>1104</t>
  </si>
  <si>
    <t>06600</t>
  </si>
  <si>
    <t>01.100</t>
  </si>
  <si>
    <t>018620</t>
  </si>
  <si>
    <t>011005</t>
  </si>
  <si>
    <t>01110</t>
  </si>
  <si>
    <t>Liezēres pamatskola</t>
  </si>
  <si>
    <t>Uz iestādēm</t>
  </si>
  <si>
    <t>06.600</t>
  </si>
  <si>
    <t>3200</t>
  </si>
  <si>
    <t>09.600</t>
  </si>
  <si>
    <t>0213</t>
  </si>
  <si>
    <t>09600</t>
  </si>
  <si>
    <t>09.100</t>
  </si>
  <si>
    <t>09100</t>
  </si>
  <si>
    <t>06008</t>
  </si>
  <si>
    <t>1301</t>
  </si>
  <si>
    <t>1205</t>
  </si>
  <si>
    <t>021300</t>
  </si>
  <si>
    <t>096001</t>
  </si>
  <si>
    <t>082021</t>
  </si>
  <si>
    <t>08.210</t>
  </si>
  <si>
    <t>082007</t>
  </si>
  <si>
    <t>08210</t>
  </si>
  <si>
    <t>06010</t>
  </si>
  <si>
    <t>05001</t>
  </si>
  <si>
    <t>018630</t>
  </si>
  <si>
    <t>18.620</t>
  </si>
  <si>
    <t>21.300</t>
  </si>
  <si>
    <t>18.630</t>
  </si>
  <si>
    <t>092010</t>
  </si>
  <si>
    <t>0808</t>
  </si>
  <si>
    <t>1206</t>
  </si>
  <si>
    <t>1520</t>
  </si>
  <si>
    <t>098051</t>
  </si>
  <si>
    <t>Ksilafonam Mūzikas skolai un tērpiem BJC</t>
  </si>
  <si>
    <t>095001</t>
  </si>
  <si>
    <t>Madonas Bērnu un jauniešu centrs</t>
  </si>
  <si>
    <t>Tērpu iegāde no Dziesmu svētkiem</t>
  </si>
  <si>
    <t>095012</t>
  </si>
  <si>
    <t>jūlijā</t>
  </si>
  <si>
    <t>Madonas  novada pašvaldības budžeta grozījumi 2021.gada septembrī</t>
  </si>
  <si>
    <t>05.300</t>
  </si>
  <si>
    <t>Praulienas vides aizsardzība</t>
  </si>
  <si>
    <t>05300</t>
  </si>
  <si>
    <t>Atkritumu izvešana (no DRN)</t>
  </si>
  <si>
    <t>Izglītības programmu projektu konkurss</t>
  </si>
  <si>
    <t>098018</t>
  </si>
  <si>
    <t>Konkursa uzvarētājiem līdzekļi pārskaitīti kā dotācija</t>
  </si>
  <si>
    <t>Izglītības programmu konkurss</t>
  </si>
  <si>
    <t>Sarkaņu TN "Kalnagravas"</t>
  </si>
  <si>
    <t>1306</t>
  </si>
  <si>
    <t>Madonas novada bibliotēka</t>
  </si>
  <si>
    <t>1514</t>
  </si>
  <si>
    <t>Naudas balvas kolektīviem jubilejās (DK "Senči" 35 gadi, DK "Kalnagravas" 5 gadi)</t>
  </si>
  <si>
    <t>Bērzaunes skolēnu pārvadājumi</t>
  </si>
  <si>
    <t>0310</t>
  </si>
  <si>
    <t>Gājēju celiņa izbūvei</t>
  </si>
  <si>
    <t>Bērzaunes Īpašumu uzturēšans nodaļa</t>
  </si>
  <si>
    <t>Gājēju celiņa izbūvei no skolēnu pārvadājumiem</t>
  </si>
  <si>
    <t>098030</t>
  </si>
  <si>
    <t>Projekts Latvijas skolas soma</t>
  </si>
  <si>
    <t>Projekts Latvijas skolas soma uz citām iestādēm</t>
  </si>
  <si>
    <t>082005</t>
  </si>
  <si>
    <t>Madonas Īpašumu uzturēšanas dienests</t>
  </si>
  <si>
    <t>Madonas ĪUD par pacēlāju logu mazgāšanai</t>
  </si>
  <si>
    <t>No Lazdonas par pacēlāju logu mazgāšanai</t>
  </si>
  <si>
    <t>Pašvaldību saņemtie valsts budžeta transferti</t>
  </si>
  <si>
    <t>Pašvaldību saņemtie valsts budžeta transferti ES projektiem</t>
  </si>
  <si>
    <t>Maksas pakalpojumi</t>
  </si>
  <si>
    <t>092017</t>
  </si>
  <si>
    <t>Asistentu pakalpojumi invalīdiem no IZM</t>
  </si>
  <si>
    <t>Liezēres PII grupa</t>
  </si>
  <si>
    <t>091005</t>
  </si>
  <si>
    <t>Praulienas PII Pasaciņa</t>
  </si>
  <si>
    <t>08.230</t>
  </si>
  <si>
    <t>Dzelzavas kultūras nams</t>
  </si>
  <si>
    <t>0408</t>
  </si>
  <si>
    <t>01.110</t>
  </si>
  <si>
    <t>Dzelzavas pagasta pārvalde</t>
  </si>
  <si>
    <t>0401</t>
  </si>
  <si>
    <t>Estrādes sakārtošana</t>
  </si>
  <si>
    <t>09.219.</t>
  </si>
  <si>
    <t>09.219</t>
  </si>
  <si>
    <t>Dzelzavas speciālā pamatskola</t>
  </si>
  <si>
    <t>0411</t>
  </si>
  <si>
    <t>092014</t>
  </si>
  <si>
    <t>Dzelzavas ceļu uzturēšana no mērķdotācijas</t>
  </si>
  <si>
    <t>Dzelzavas NĪUN</t>
  </si>
  <si>
    <t>0417</t>
  </si>
  <si>
    <t>09.600.</t>
  </si>
  <si>
    <t>IT nodaļa</t>
  </si>
  <si>
    <t>Estrādes sakārtošanai</t>
  </si>
  <si>
    <t>011014</t>
  </si>
  <si>
    <t>Sarkaņus pagasta pārvalde</t>
  </si>
  <si>
    <t>Barkavas īpašumu uzturēšanas nodaļa</t>
  </si>
  <si>
    <t>0205</t>
  </si>
  <si>
    <t>Brāļu kapu atjaunošana (projektēšanas pakalpojumi) no projektēšanas budžeta</t>
  </si>
  <si>
    <t>no apvienotās virtuves sakarā ar izmaiņām štatos no 1.01.</t>
  </si>
  <si>
    <t>Barkavas pag. ielu uzturēšana- mērķdotācija</t>
  </si>
  <si>
    <t>ceļu remonta pakalpojumi</t>
  </si>
  <si>
    <t>Barkavas bibliotēka</t>
  </si>
  <si>
    <t>0202</t>
  </si>
  <si>
    <t>Barkavas kultūras nams</t>
  </si>
  <si>
    <t>telpu remonmater.</t>
  </si>
  <si>
    <t>Barkavas apvienotā virtuve</t>
  </si>
  <si>
    <t>096010</t>
  </si>
  <si>
    <t>uz skolu sakarā ar izmaiņām štatos no 1.01.</t>
  </si>
  <si>
    <t>Radošās darbības, jubilejas</t>
  </si>
  <si>
    <t>Naudas balvas kolektīviem jubilejās (DK "Zīles" 5 gadi, Barkavas kapelai  15 gadi)</t>
  </si>
  <si>
    <t>0207</t>
  </si>
  <si>
    <t>No Nākotnes atbalsta fonda Madonas BJC</t>
  </si>
  <si>
    <t>No Nākotnes atbalsta fonda robotikas pilciņam</t>
  </si>
  <si>
    <t>098012</t>
  </si>
  <si>
    <t>CFLA Projekts - Veselības veicināšanas un slimību profilakses pasākumu īstenošana Madonas novada iedzīvotājiem</t>
  </si>
  <si>
    <t>Proj. Veselības veicnāšanas un slimību profilekses pasākumu īstenošana Madonas novadā</t>
  </si>
  <si>
    <t>No CFLA</t>
  </si>
  <si>
    <t>17.200</t>
  </si>
  <si>
    <t>Pašvaldību saņemtie transferti no valsts daļēji finansētām personām</t>
  </si>
  <si>
    <t>1521</t>
  </si>
  <si>
    <t>017200</t>
  </si>
  <si>
    <t>107002</t>
  </si>
  <si>
    <t>10700</t>
  </si>
  <si>
    <t>No Vidzemes plānošanas reģiona projektam "Vidzeme iekļauj"</t>
  </si>
  <si>
    <t>10.700</t>
  </si>
  <si>
    <t>Proj.Vidzeme iekļauj</t>
  </si>
  <si>
    <t>No Vidzemes plānošanas reģiona</t>
  </si>
  <si>
    <t>1528</t>
  </si>
  <si>
    <t>109018</t>
  </si>
  <si>
    <t>10920</t>
  </si>
  <si>
    <t>CFLA Projekts - Pakalpojumu infrastruktūras attīstība deinstitucionalizācijas plāna īstenošanai Madonas novadā</t>
  </si>
  <si>
    <t>10.900</t>
  </si>
  <si>
    <t>Proj. Pakalpojumu infrastruktūras attīstība deinstitucionalizācijas plāna īstenošanai Madonas novadā</t>
  </si>
  <si>
    <t>098024</t>
  </si>
  <si>
    <t>IKVD Projekts - Atbalsts priekšlaicīgas mācību pārtraukšanas samazināšanai</t>
  </si>
  <si>
    <t>Proj. Atbalsts priekšlaicīgas mācību pārtraukšanas samazināšanai</t>
  </si>
  <si>
    <t>No IKVD</t>
  </si>
  <si>
    <t>06105</t>
  </si>
  <si>
    <t>Proj. Publisko ceļu izbūve uz uzņēmumiem Bērzaunes pagastā</t>
  </si>
  <si>
    <t>Proj. Digitālo mācību un metodisko līdzekļu iegāde inovatīvu pirmsskolas izglītības pragrammu nodrošināšanai</t>
  </si>
  <si>
    <t>1504</t>
  </si>
  <si>
    <t>098078</t>
  </si>
  <si>
    <t>No IZM</t>
  </si>
  <si>
    <t>Proj. Industriālās zonas, biznesa attīstības centra un uzņēmējdarbības infrastruktūras izveide Madonas novadā</t>
  </si>
  <si>
    <t>06093</t>
  </si>
  <si>
    <t>Dzelzavas īpašumu uzturēšanas nodaļa</t>
  </si>
  <si>
    <t>No atlikums arboristu pakalpojumi vētras postījumu novēršanai Lēm.Nr.34</t>
  </si>
  <si>
    <t>IZM asistentu pakalpojumi invalīdiem</t>
  </si>
  <si>
    <t>CFLA Projekts - Publisko ceļu izbūve uz uzņēmumiem Bērzaunes pagastā</t>
  </si>
  <si>
    <t>IZM Projekts- Digitālo mācību un metodisko līdzekļu iegāde inovatīvu pirmsskolas izglītības pragrammu nodrošināšanai</t>
  </si>
  <si>
    <t xml:space="preserve">Nacionālā kultūras mantojuma pārvalde- Doku Ata dzīvesvietas klēts un pagraba jumta seguma atjaunošanai </t>
  </si>
  <si>
    <t xml:space="preserve">Kalsnavas Īpašumu uzturēšanas nodaļa </t>
  </si>
  <si>
    <t>0504</t>
  </si>
  <si>
    <t>mērķdotācija ceļu fonds</t>
  </si>
  <si>
    <t>Doku Ata muzeja kompleksam no Nacionālā kultūras mantojuma pārvaldes</t>
  </si>
  <si>
    <t>Mētrienas bibliotēka</t>
  </si>
  <si>
    <t>1002</t>
  </si>
  <si>
    <t>dators</t>
  </si>
  <si>
    <t>Mētrienas Īpašumu uzturēšanas nodaļa</t>
  </si>
  <si>
    <t>1004</t>
  </si>
  <si>
    <t>06015</t>
  </si>
  <si>
    <t>bezsaimnieka dzīvnieku izmitināšana</t>
  </si>
  <si>
    <t>Mētrienas tautas nams</t>
  </si>
  <si>
    <t>1012</t>
  </si>
  <si>
    <t>082060</t>
  </si>
  <si>
    <t>Vietējās avīzes</t>
  </si>
  <si>
    <t>Piemaksa par individuālajām konsultācijām</t>
  </si>
  <si>
    <t>1106</t>
  </si>
  <si>
    <t>092008</t>
  </si>
  <si>
    <t>Līdzekļu atgriešana valstij</t>
  </si>
  <si>
    <t>Madonas administrācija</t>
  </si>
  <si>
    <t>Līdzekļu atgriešana IZM par  piemaksām pedagogiem par individuālajām konsultācijām COVID-19 laikā</t>
  </si>
  <si>
    <t>Valsts ģimnāzijas ERASMUS projekts</t>
  </si>
  <si>
    <t>098034</t>
  </si>
  <si>
    <t>No atlikuma VK kontos</t>
  </si>
  <si>
    <t>098072</t>
  </si>
  <si>
    <t>1518</t>
  </si>
  <si>
    <t>092015</t>
  </si>
  <si>
    <t>CFLA Projekts - Vispārējās izglītības iestāžu mācību vides uzlabošana Madonas novadā</t>
  </si>
  <si>
    <t>Vides objektu izveide</t>
  </si>
  <si>
    <t>06100</t>
  </si>
  <si>
    <t>No atlikuma (investīciju plāns)</t>
  </si>
  <si>
    <t>Skolas 10 pārbūve Madonā</t>
  </si>
  <si>
    <t>098055</t>
  </si>
  <si>
    <t>Madonas pilsētas vidusskolas ERASMUS projekts</t>
  </si>
  <si>
    <t>098032</t>
  </si>
  <si>
    <t>18000 no Vidzeme iekļauj uz atlikumu</t>
  </si>
  <si>
    <t>Jaunatnes starptautisko programmu aģentūra projektam "Dzīvo!"</t>
  </si>
  <si>
    <t>Projekts 'Dzīvo!"</t>
  </si>
  <si>
    <t>098079</t>
  </si>
  <si>
    <t>No Jaunatnes starptautisko programmu aģentūras</t>
  </si>
  <si>
    <t>Administratīvās struktūras projekta izstrāde no VRAA</t>
  </si>
  <si>
    <t>Sabiedriskās attiecības</t>
  </si>
  <si>
    <t>011007</t>
  </si>
  <si>
    <t>2400</t>
  </si>
  <si>
    <t>Kamera</t>
  </si>
  <si>
    <t>DELFI abonēšana</t>
  </si>
  <si>
    <t>Izglītības līdzfinansējums nometņu organizēšanai</t>
  </si>
  <si>
    <t>098006</t>
  </si>
  <si>
    <t>Nometņu organizētājiem pārskaitīts kā dotācijas</t>
  </si>
  <si>
    <t>Nometņu organizētājiem</t>
  </si>
  <si>
    <t>Ģimenes un jaunatnes  politika</t>
  </si>
  <si>
    <t>098075</t>
  </si>
  <si>
    <t>Jaunatnes nometnes organizētājiem</t>
  </si>
  <si>
    <t>Madonas PII Priedīte nometne</t>
  </si>
  <si>
    <t>1505</t>
  </si>
  <si>
    <t>098071</t>
  </si>
  <si>
    <t>No Jaunatnes un ģimenes politikas budžeta</t>
  </si>
  <si>
    <t>Ļaudonas BJIC nometnei</t>
  </si>
  <si>
    <t>0710</t>
  </si>
  <si>
    <t>No izglītības budžeta projekta  Līdzfinansējums nometņu organizēšanai</t>
  </si>
  <si>
    <t>Madonas BJC nometnei</t>
  </si>
  <si>
    <t>Dzelzavas Skolēnu pārvadājumi</t>
  </si>
  <si>
    <t>Skolēnu Dziesmu un deju svētki</t>
  </si>
  <si>
    <t>Arhīva telpu remonts (investīciju plāns)</t>
  </si>
  <si>
    <t>Jumta remonts (investīciju plāns)</t>
  </si>
  <si>
    <t>Aizņēmumu atmaksa</t>
  </si>
  <si>
    <t>F40020020</t>
  </si>
  <si>
    <t>017003</t>
  </si>
  <si>
    <t>01720</t>
  </si>
  <si>
    <t>A/C Graudupes - Bučauskas no atlikuma uz gada sākumu VK kontā</t>
  </si>
  <si>
    <t>A/C Rikšeni-Kalnāres no atlikuma uz gada sākumu VK kontā</t>
  </si>
  <si>
    <t>Valsts reģionālā attīstības aģentūra - mērķdotācija administratīvās struktūras projekta izstrādei</t>
  </si>
  <si>
    <t>Dzelzavas pansionāts</t>
  </si>
  <si>
    <t>0410</t>
  </si>
  <si>
    <t>10.200</t>
  </si>
  <si>
    <t>32</t>
  </si>
  <si>
    <t>023000</t>
  </si>
  <si>
    <t>102002</t>
  </si>
  <si>
    <t>10200</t>
  </si>
  <si>
    <t>Inventārs, zāles, ēdināšana</t>
  </si>
  <si>
    <t>Bankas pakalpojumi</t>
  </si>
  <si>
    <t>Datortehnika no atlikuma</t>
  </si>
  <si>
    <t>Madonas Sociālais dienests</t>
  </si>
  <si>
    <t>109001</t>
  </si>
  <si>
    <t>No atlikuma</t>
  </si>
  <si>
    <t>Krīzes centrs</t>
  </si>
  <si>
    <t>109008</t>
  </si>
  <si>
    <t>10910</t>
  </si>
  <si>
    <t>No atlikuma inventārs</t>
  </si>
  <si>
    <t>098056</t>
  </si>
  <si>
    <t>Valdemāra bulvāris 6 pārbūve</t>
  </si>
  <si>
    <t>Lubānas apvienības pārvalde</t>
  </si>
  <si>
    <t>apvienību atlikumi</t>
  </si>
  <si>
    <t>No atlikuma aprīkojumam Lēm.Nr.86</t>
  </si>
  <si>
    <t>092004</t>
  </si>
  <si>
    <t>Vides objektu izveide (Sarkaņi)</t>
  </si>
  <si>
    <t>1305</t>
  </si>
  <si>
    <t>No kredīta</t>
  </si>
  <si>
    <t>Cesvaines apvienības pārvalde</t>
  </si>
  <si>
    <t>Cesvaines vidusskolas ēkas ieejas telpu bloka jumta seguma noamiņa</t>
  </si>
  <si>
    <t>Satiksmes drošības uzlabošana pie Cesvaines vidusskolas</t>
  </si>
  <si>
    <t>19.300</t>
  </si>
  <si>
    <t>Pašvaldību savstarpējie transferti</t>
  </si>
  <si>
    <t>019300</t>
  </si>
  <si>
    <t>Cesvaines vidusskolai no kredīta</t>
  </si>
  <si>
    <t>01.800</t>
  </si>
  <si>
    <t>018014</t>
  </si>
  <si>
    <t>01830</t>
  </si>
  <si>
    <t>Bērzaunes pagasta tautas nams</t>
  </si>
  <si>
    <t>082035</t>
  </si>
  <si>
    <t>No projektēšanas logu nomaiņai</t>
  </si>
  <si>
    <t>Brāļu kapiem Barkavā, Bērzaunes TN</t>
  </si>
  <si>
    <t>0705</t>
  </si>
  <si>
    <t>Uzkāpt savā kalnā</t>
  </si>
  <si>
    <t>4.maija sevētku pasākumi (KN)</t>
  </si>
  <si>
    <t>1513</t>
  </si>
  <si>
    <t>082151</t>
  </si>
  <si>
    <t>Komunistiskā genocīda upuru piemiņas diena (KN)</t>
  </si>
  <si>
    <t>082097</t>
  </si>
  <si>
    <t>Pasākums "Ai, kaimiņi, Nāburdziņ!"</t>
  </si>
  <si>
    <t>082135</t>
  </si>
  <si>
    <t>Saulgriežu pasākumi Madonā (KN)</t>
  </si>
  <si>
    <t>082016</t>
  </si>
  <si>
    <t>Uzvedumam "Uzkāp savā kalnā" Lēm.Nr.62</t>
  </si>
  <si>
    <t>082076</t>
  </si>
  <si>
    <t>No citiem Kultūras nama pasākumiem Lēm.Nr.62</t>
  </si>
  <si>
    <t>Transferti</t>
  </si>
  <si>
    <t>06.100</t>
  </si>
  <si>
    <t>Ļaudonas dzīvojamais fonds</t>
  </si>
  <si>
    <t>06003</t>
  </si>
  <si>
    <t>Dzīvokļa iegāde, Lēm.Nr.81</t>
  </si>
  <si>
    <t>Ļaudonas skolēnu pārvadājumi</t>
  </si>
  <si>
    <t>0713</t>
  </si>
  <si>
    <t>Dzīvokļa iegādei</t>
  </si>
  <si>
    <t>29.09.2021.</t>
  </si>
  <si>
    <t>098080</t>
  </si>
  <si>
    <t>No Cesvaines projektam "Veselai un laimīgai ģimenei Cesvainē"</t>
  </si>
  <si>
    <t>Proj. Veselai un laimīgai ģimenei Cesvainē</t>
  </si>
  <si>
    <t>No Cesvaines projekta realizācijai</t>
  </si>
  <si>
    <t>transferti no Cesvaines</t>
  </si>
  <si>
    <t>Ošupes pagasta pārvalde</t>
  </si>
  <si>
    <t>Uz Barkavu par pārvaldnieka p.i.pienākumu veikšanu</t>
  </si>
  <si>
    <t>1101</t>
  </si>
  <si>
    <t>No Ošupes par pārvaldes vadītāja p.i. pienākumu veikšanu</t>
  </si>
  <si>
    <t>Barkavas pagasta pārvalde</t>
  </si>
  <si>
    <t>0209</t>
  </si>
  <si>
    <t>Barkavas pansionāta ieņēmumi</t>
  </si>
  <si>
    <t>Barkavas pansionāts</t>
  </si>
  <si>
    <t>Kartupeļu mizotāja iegāde no ieņemumu palielinājuma</t>
  </si>
  <si>
    <t>Optiskā kabeļa pieslēgšanai Dzelzavā, Sarkaņos, Barkavā</t>
  </si>
  <si>
    <t>0201</t>
  </si>
  <si>
    <t>Praulienas pagasta pārvalde</t>
  </si>
  <si>
    <t>Zemes iegāde no DRN; Lēm.Nr.105</t>
  </si>
  <si>
    <t>Mācību grāmatu iegādei</t>
  </si>
  <si>
    <t>Kalsnavas pagasta pārvalde</t>
  </si>
  <si>
    <t>0501</t>
  </si>
  <si>
    <t>06009</t>
  </si>
  <si>
    <t>04.500</t>
  </si>
  <si>
    <t>Ielu, autoceļu uzturēšana no pašvaldības budžeta</t>
  </si>
  <si>
    <t>gājēju celiņu uzturēšanas pakalpojumu apmaksa SIA "Lubānas KP"</t>
  </si>
  <si>
    <t>Teritorijas uzturēšana un apsaimniekošana</t>
  </si>
  <si>
    <t>pakalpojumu apmaksa SIA "Lubānas KP" par  Jauno kapu teritorijas uzturēšanas pakalpojumiem</t>
  </si>
  <si>
    <t>09.510</t>
  </si>
  <si>
    <t>Lubānas Mākslas skola- pašvaldības budžeta līdzekļi</t>
  </si>
  <si>
    <t>transporta pakalpojumi</t>
  </si>
  <si>
    <t>datortehnikas uzlabošanas izdevumi Animācijas programmatūras izvietošanai un izmantošanai mācību procesā</t>
  </si>
  <si>
    <t>Lubānas Kultūras nams</t>
  </si>
  <si>
    <t>Tiek lauzts līgums ar būvnieku prioritārā investīciju projekta "Lubānas pilsētas kluba pārbūve Tilta ielā 14, Lubāna, Lubānas novads" īstenošanai no kredīta</t>
  </si>
  <si>
    <t>4.maija svētku pasākumi (KN)</t>
  </si>
  <si>
    <t>Projekta "Satiksmes infrastruktūras ilgtspējas nodrošināšana" īstenošana; no kredīta</t>
  </si>
  <si>
    <t>04.120</t>
  </si>
  <si>
    <t>Nodarbinātības pasākumi (valsts budžeta finansējums)</t>
  </si>
  <si>
    <t>NVA transferti nodarbinātības pasākumiem skolēnu vasaras brīvlaikā</t>
  </si>
  <si>
    <t>Transferti no savas pašvaldības (iedzīvotāju ienākuma nodokļa sadalījums)</t>
  </si>
  <si>
    <t>Pašvaldības finansējums skolēnu nodarbinātībai vasaras brīvlaikā Madonas novadā</t>
  </si>
  <si>
    <t>Vēlēšanu nodrošināšanas izdevumiem Madonas novadā</t>
  </si>
  <si>
    <t>Madonas novada deputātu atlīdzībai</t>
  </si>
  <si>
    <t>Satiksmes infrastruktūrai no kredīta</t>
  </si>
  <si>
    <t>01.600</t>
  </si>
  <si>
    <t>Lubānas novada vēlēšanu komisija</t>
  </si>
  <si>
    <t>Lubānas novada dome un administrācija</t>
  </si>
  <si>
    <t>Pašvaldību vēlēšanu nodrošināšanai Lubānas novadā</t>
  </si>
  <si>
    <t>Madonas novada domes deputātiem</t>
  </si>
  <si>
    <t>Nodarbinātības pasākumi skolēnu vasaras brīvlaikā - NVA transferti</t>
  </si>
  <si>
    <t>Nodarbinātības pasākumi (pašvaldības budžeta finansējums)</t>
  </si>
  <si>
    <t>Nodarbinātības pasākumi skolēnu vasaras brīvlaikā - pašvaldības līdzekļi</t>
  </si>
  <si>
    <t>Transfetri apvienībām</t>
  </si>
  <si>
    <t>Deputātu atlīdzībai</t>
  </si>
  <si>
    <t>Deputātu izdevumi</t>
  </si>
  <si>
    <t>011006</t>
  </si>
  <si>
    <t>04.100</t>
  </si>
  <si>
    <t>Lubānas nodarbinātības pasākumi</t>
  </si>
  <si>
    <t>2119</t>
  </si>
  <si>
    <t>04001</t>
  </si>
  <si>
    <t>04130</t>
  </si>
  <si>
    <t>Ērgļu apvienības pārvalde</t>
  </si>
  <si>
    <t>Ērgļu nodarbinātības pasākumi</t>
  </si>
  <si>
    <t>1817</t>
  </si>
  <si>
    <t>Sausnējas nodarbinātības pasākumi</t>
  </si>
  <si>
    <t>2008</t>
  </si>
  <si>
    <t>Jumurdas komunālā saimniecība</t>
  </si>
  <si>
    <t>Uz nodarbinātības pasākumiem skolēnu vasaras brīvlaikā - pašvaldības līdzekļi</t>
  </si>
  <si>
    <t>Skolēnu nodarbinātība vasarā no NVA un saviem līdzekļiem</t>
  </si>
  <si>
    <t>1529</t>
  </si>
  <si>
    <t>māc.grāmatas</t>
  </si>
  <si>
    <t>0304</t>
  </si>
  <si>
    <t>Madonas pašvaldība</t>
  </si>
  <si>
    <t>Galvotāju saistību izpilde (Edgara Aronīša neatmaksātais kredīts); no atlikuma</t>
  </si>
  <si>
    <t>6400</t>
  </si>
  <si>
    <t>Bērzaunes pabalsti mazturīgajiem iedzīvotājiem</t>
  </si>
  <si>
    <t>0314</t>
  </si>
  <si>
    <t>107001</t>
  </si>
  <si>
    <t>6200</t>
  </si>
  <si>
    <t>1202</t>
  </si>
  <si>
    <t>092002</t>
  </si>
  <si>
    <t>Praulienas īpašumu uzturēšanas nodaļa</t>
  </si>
  <si>
    <t>06039</t>
  </si>
  <si>
    <t>Zemes iegāde; Lēm.Nr.111; no atlikuma</t>
  </si>
  <si>
    <t>Teritoriju apsaimniekošana</t>
  </si>
  <si>
    <t>Uz nodarbinātības pasākumiem skolēnu vasaras brīvlaikā - pašvaldības līdzekļi un NVA</t>
  </si>
  <si>
    <t>Cesvaines nodarbinātības pasākumi</t>
  </si>
  <si>
    <t>1717</t>
  </si>
  <si>
    <t>Skolēnu darbs vasarā no NVA un saviem līdzekļiem</t>
  </si>
  <si>
    <t>Sarkaņu pagasta pārvalde</t>
  </si>
  <si>
    <t>Sarkaņu pagasta bibliotēka</t>
  </si>
  <si>
    <t>1302</t>
  </si>
  <si>
    <t>Grāmatu iegāde</t>
  </si>
  <si>
    <t>Sarkaņu pagasta Biksēres bibliotēka</t>
  </si>
  <si>
    <t>1303</t>
  </si>
  <si>
    <t>08.100</t>
  </si>
  <si>
    <t>Sarkaņu pagasta sporta pasākumi</t>
  </si>
  <si>
    <t>1304</t>
  </si>
  <si>
    <t>081002</t>
  </si>
  <si>
    <t>08100</t>
  </si>
  <si>
    <t>Sarkaņu ielu uzturēšana no mērķdotācijas</t>
  </si>
  <si>
    <t>Sarkaņu dzīvojamais fonds</t>
  </si>
  <si>
    <t>Madonas koplietošanas teritoriju labiekārtošana</t>
  </si>
  <si>
    <t>No neapgūtajām investīcijām</t>
  </si>
  <si>
    <t>Sarkaņu tautas mākslas kolektīvu vadītāju darba samaksa</t>
  </si>
  <si>
    <t>1307</t>
  </si>
  <si>
    <t>1103</t>
  </si>
  <si>
    <t>082017</t>
  </si>
  <si>
    <t>08290</t>
  </si>
  <si>
    <t>Sarkaņu Multifunkcionālais centrs "Logs"</t>
  </si>
  <si>
    <t>1308</t>
  </si>
  <si>
    <t>098027</t>
  </si>
  <si>
    <t>Nekustamo īpašumu uzmērīšana un ierakstīšana Zemesgrāmatā</t>
  </si>
  <si>
    <t>06007</t>
  </si>
  <si>
    <t>Sarkaņu Īpašumu uzturēšanas nodaļa</t>
  </si>
  <si>
    <t>Īpašuma uzmērīšana un ierakstīšana Zemesgrāmatā</t>
  </si>
  <si>
    <t>Sarkaņu pagasta kultūras nams Kalnagravas</t>
  </si>
  <si>
    <t>082155</t>
  </si>
  <si>
    <t>Uz muzeja ēku Sarkaņos</t>
  </si>
  <si>
    <t>Muzeja ēka Sarkaņos</t>
  </si>
  <si>
    <t>082160</t>
  </si>
  <si>
    <t>08220</t>
  </si>
  <si>
    <t>Krāsns mūrēšana no ietaupītajiem kultūras pasākumu līdzekļiem</t>
  </si>
  <si>
    <t>Uz ceļu uzturēšanu</t>
  </si>
  <si>
    <t>Sarkaņu ceļu uzturēšana no pašvaldības budžeta</t>
  </si>
  <si>
    <t>06013</t>
  </si>
  <si>
    <t>No kultūras nama budžeta</t>
  </si>
  <si>
    <t>Sarkaņu pagasta nodarbinātības pasākumi</t>
  </si>
  <si>
    <t>1310</t>
  </si>
  <si>
    <t>Sarkaņu skolēnu pārvadājumi</t>
  </si>
  <si>
    <t>1312</t>
  </si>
  <si>
    <t>Dzelzavas Īpašumu uzturēšanas nodaļa</t>
  </si>
  <si>
    <t>Dzelzavas pagasta nodarbinātības pasākumi</t>
  </si>
  <si>
    <t>0416</t>
  </si>
  <si>
    <t>Liezēres pagasta nodarbinātības pasākumi</t>
  </si>
  <si>
    <t>0814</t>
  </si>
  <si>
    <t>Ļaudonas pagasta nodarbinātības pasākumi</t>
  </si>
  <si>
    <t>0714</t>
  </si>
  <si>
    <t>Madonas nodarbinātības pasākumi</t>
  </si>
  <si>
    <t>15.09.2021.</t>
  </si>
  <si>
    <t>Īpašumu novērtēšanai un ierakstīšanai Zemesgrāmatā</t>
  </si>
  <si>
    <t>Uz Sarkaņiem un Dzelzavu</t>
  </si>
  <si>
    <t>Dzelzavas 1.biblioteka</t>
  </si>
  <si>
    <t>0402</t>
  </si>
  <si>
    <t>Dzelzavas Nekustamā īpašuma nodaļa</t>
  </si>
  <si>
    <t>Dzelzavas ceļu uzturēšana no pašvaldības</t>
  </si>
  <si>
    <t>08.110</t>
  </si>
  <si>
    <t>Dzelzavas sporta darba organizators</t>
  </si>
  <si>
    <t>0404</t>
  </si>
  <si>
    <t>Ļaudonas Īpašumu uzturēšanas nodaļa</t>
  </si>
  <si>
    <t>Ļaudonas PII Brīnumdārzs</t>
  </si>
  <si>
    <t>0707</t>
  </si>
  <si>
    <t>091002</t>
  </si>
  <si>
    <t>Ļaudonas vidusskola</t>
  </si>
  <si>
    <t>0706</t>
  </si>
  <si>
    <t>092003</t>
  </si>
  <si>
    <t>023410</t>
  </si>
  <si>
    <t>023510</t>
  </si>
  <si>
    <t>Doku Ata muzeja kompleksam</t>
  </si>
  <si>
    <t>Pansionātam</t>
  </si>
  <si>
    <t>Liezēres pagasta pārvalde</t>
  </si>
  <si>
    <t>0801</t>
  </si>
  <si>
    <t>nepab.celtniecība</t>
  </si>
  <si>
    <t>07.200</t>
  </si>
  <si>
    <t>Liezēres pagasta Ozolu medpunkts</t>
  </si>
  <si>
    <t>0806</t>
  </si>
  <si>
    <t>07001</t>
  </si>
  <si>
    <t>07210</t>
  </si>
  <si>
    <t xml:space="preserve">portatīvais dators Ozolu medpunktam   no samazinājuma </t>
  </si>
  <si>
    <t>Liezēres pamatskolas pirmsskolas izglītības grupas</t>
  </si>
  <si>
    <t>pakalpojumi  no samazinājuma</t>
  </si>
  <si>
    <t>precizējums datora iegādei</t>
  </si>
  <si>
    <t>Liezēres pārējā sociālā palīdzība</t>
  </si>
  <si>
    <t>0816</t>
  </si>
  <si>
    <t>Liezēres ceļu uzturēšana MD</t>
  </si>
  <si>
    <t>0805</t>
  </si>
  <si>
    <t>materiāli ceļu uzturēšanai</t>
  </si>
  <si>
    <t>materiāli</t>
  </si>
  <si>
    <t>09,200</t>
  </si>
  <si>
    <t>mācību grāmatas</t>
  </si>
  <si>
    <t>Liezēres kultūra- vietējās avīzes</t>
  </si>
  <si>
    <t>0809</t>
  </si>
  <si>
    <t>atalgojums</t>
  </si>
  <si>
    <t>Darba dev.soc.maks.</t>
  </si>
  <si>
    <t>pakalpojumi</t>
  </si>
  <si>
    <t>Liezēres kultūras nams</t>
  </si>
  <si>
    <t>uz datora iegādi Ozolu medpunktam</t>
  </si>
  <si>
    <t>Liezēres skolēnu pārvadājumi</t>
  </si>
  <si>
    <t>0818</t>
  </si>
  <si>
    <t>uz pirmsskolas grupu un pārējo sociālo palīdzību</t>
  </si>
  <si>
    <t>Liezēres īpašumu uzturēšanas nodaļa</t>
  </si>
  <si>
    <t>Ļaudonas pagasta pārvalde</t>
  </si>
  <si>
    <t>30.09.2021.</t>
  </si>
  <si>
    <t>traktorīša iegāde</t>
  </si>
  <si>
    <t>0702</t>
  </si>
  <si>
    <t>0701</t>
  </si>
  <si>
    <t>datora iegāde</t>
  </si>
  <si>
    <t>0703</t>
  </si>
  <si>
    <t>9</t>
  </si>
  <si>
    <t>8</t>
  </si>
  <si>
    <t>14</t>
  </si>
  <si>
    <t>15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</si>
  <si>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</si>
  <si>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</si>
  <si>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</si>
  <si>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</si>
  <si>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</si>
  <si>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</si>
  <si>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</si>
  <si>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</si>
  <si>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</si>
  <si>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</si>
  <si>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</si>
  <si>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</si>
  <si>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</si>
  <si>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</si>
  <si>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</si>
  <si>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</si>
  <si>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</si>
  <si>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</si>
  <si>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</si>
  <si>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</si>
  <si>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</si>
  <si>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</si>
  <si>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</si>
  <si>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</si>
  <si>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</si>
  <si>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</si>
  <si>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</si>
  <si>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</si>
  <si>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</si>
  <si>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</si>
  <si>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</si>
  <si>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</si>
  <si>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</si>
  <si>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</si>
  <si>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</si>
  <si>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</si>
  <si>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</si>
  <si>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</si>
  <si>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</si>
  <si>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</si>
  <si>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</si>
  <si>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</si>
  <si>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</si>
  <si>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</si>
  <si>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</si>
  <si>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</si>
  <si>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</si>
  <si>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</si>
  <si>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</si>
  <si>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</si>
  <si>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</si>
  <si>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</si>
  <si>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</si>
  <si>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</si>
  <si>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</si>
  <si>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</si>
  <si>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</si>
  <si>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</si>
  <si>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</si>
  <si>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</si>
  <si>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</si>
  <si>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</si>
  <si>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</si>
  <si>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</si>
  <si>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</si>
  <si>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</si>
  <si>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</si>
  <si>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</si>
  <si>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</si>
  <si>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</si>
  <si>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</si>
  <si>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</si>
  <si>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</si>
  <si>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</si>
  <si>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</si>
  <si>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</si>
  <si>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</si>
  <si>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</si>
  <si>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</si>
  <si>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</si>
  <si>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</si>
  <si>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</si>
  <si>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</si>
  <si>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</si>
  <si>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</si>
  <si>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</si>
  <si>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</si>
  <si>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</si>
  <si>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</si>
  <si>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</si>
  <si>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</si>
  <si>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</si>
  <si>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</si>
  <si>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</si>
  <si>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</si>
  <si>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</si>
  <si>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</si>
  <si>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</si>
  <si>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</si>
  <si>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</si>
  <si>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</si>
  <si>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</si>
  <si>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</si>
  <si>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</si>
  <si>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</si>
  <si>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</si>
  <si>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</si>
  <si>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</si>
  <si>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</si>
  <si>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</si>
  <si>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</si>
  <si>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</si>
  <si>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</si>
  <si>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</si>
  <si>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</si>
  <si>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</si>
  <si>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</si>
  <si>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</si>
  <si>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1213</t>
  </si>
  <si>
    <t>Skolēnu autobusa remontam</t>
  </si>
  <si>
    <t>Praulienas skolēnu pārvadājumi</t>
  </si>
  <si>
    <t>Vides objektu izveide ( Ļaudona)</t>
  </si>
  <si>
    <t xml:space="preserve">Pamatskolas arhitektoniski-mākslinieciskā izpēte </t>
  </si>
  <si>
    <t>Ksilafona iegādei no Dziesmu svētkiem Lēm.Nr.285</t>
  </si>
  <si>
    <t>No atlikuma (investīciju plāns) NLO Mīlestības graviņā, Barkavas "Gaismas ozols"</t>
  </si>
  <si>
    <t>No atlikuma (investīciju plāns) "Saules dzīpari"</t>
  </si>
  <si>
    <t>No atlikuma (investīciju plāns) Laiva "Liograde"</t>
  </si>
  <si>
    <t>No atlikuma (investīciju plāns) Mētrienas "Laika rats", autoratlīdzība māksliniekiem</t>
  </si>
  <si>
    <t>Optiskā kabeļa iekšējā tīkla izbūve no IT budžta</t>
  </si>
  <si>
    <t>Optiskā kabeļa iekšējā tīkla izbūve no IT budžeta</t>
  </si>
  <si>
    <t>CFLA projekts - Industriālās zonas, biznesa attīstības centra un uzņēmējdarbības infrastruktūras izveide Madonas novadā</t>
  </si>
  <si>
    <t>Traktorīša iegādei</t>
  </si>
  <si>
    <t>sētnieki - 5 darbinieku pieņemšana darbā pārvaldes īpašumu uzturēšanas nodaļā (saskaņā ar  Madonas novada pašvaldības domes 20.07.2021. 
lēmumu Nr.54 (protokols Nr.5, 24.p) apstiprināto Lubānas apvienības pārvaldes amata vienību sarakstu)</t>
  </si>
  <si>
    <t>kapsētas pārzinis- 1 darbinieka pieņemšana darbā pārvaldes īpašumu uzturēšanas nodaļā (saskaņā ar  Madonas novada pašvaldības domes 20.07.2021. 
lēmumu Nr.54 (protokols Nr.5, 24.p) apstiprināto Lubānas apvienības pārvaldes amata vienību sarakstu)</t>
  </si>
  <si>
    <t>Latvijas skolas soma</t>
  </si>
  <si>
    <t>Projekts - Latvijas skolas soma</t>
  </si>
  <si>
    <t>Aronas pagasta Kusas pamatskola</t>
  </si>
  <si>
    <t>0107</t>
  </si>
  <si>
    <t>Barkavas pmatskola</t>
  </si>
  <si>
    <t>Kalsnavas pamatskola</t>
  </si>
  <si>
    <t>0505</t>
  </si>
  <si>
    <t>Ošupes pagasta Degumnieku pamatskola</t>
  </si>
  <si>
    <t>Cesvaines vidusskola</t>
  </si>
  <si>
    <t>Ērgļu vidusskola</t>
  </si>
  <si>
    <t>Lubānas vidusskola</t>
  </si>
  <si>
    <t>J.Norviļa Madonas mūzikas skolas pārbūve</t>
  </si>
  <si>
    <t>095021</t>
  </si>
  <si>
    <t>13.100</t>
  </si>
  <si>
    <t>Ieņēmumi no ēku un būvju īpašuma pārdošanas</t>
  </si>
  <si>
    <t>013100</t>
  </si>
  <si>
    <t>Barkavas pagasta īpašumu pārdošana koku ciršanai Saikavas kapsētā</t>
  </si>
  <si>
    <t>Koku ciršana Saikavas kapos no īpašumu pārdošanas ieņēmumiem</t>
  </si>
  <si>
    <t>Elektrības pieslēgšana īpašumam "Gustavskola" Lēm.Nr.96; no atlikuma</t>
  </si>
  <si>
    <t>Pedagogu algas MD</t>
  </si>
  <si>
    <t>Transfetri apvienībām (pedagogu algas)</t>
  </si>
  <si>
    <t>018007</t>
  </si>
  <si>
    <t>092011</t>
  </si>
  <si>
    <t>092005</t>
  </si>
  <si>
    <t>1102</t>
  </si>
  <si>
    <t>PII pedagogu algas MD</t>
  </si>
  <si>
    <t>018010</t>
  </si>
  <si>
    <t>Transfetri apvienībām (PII pedagogu algas)</t>
  </si>
  <si>
    <t>Aronas pagasta PII "Sprīdītis"</t>
  </si>
  <si>
    <t>0108</t>
  </si>
  <si>
    <t>091004</t>
  </si>
  <si>
    <t>Barkavas pamatskolas pirmsskolas grupas</t>
  </si>
  <si>
    <t>Bērzaunes pagasta PII "Vārpiņa"</t>
  </si>
  <si>
    <t>0306</t>
  </si>
  <si>
    <t>Dzelzavas pagasta PII "Rūķis"</t>
  </si>
  <si>
    <t>0407</t>
  </si>
  <si>
    <t>Kalsnavas pagasta PII "Lācītis Pūks"</t>
  </si>
  <si>
    <t>0506</t>
  </si>
  <si>
    <t>Lazdonas pamatskolas pirmsskolas izglītības grupas</t>
  </si>
  <si>
    <t>0605</t>
  </si>
  <si>
    <t>Ļaudonas pagasta PII "Brīnumdārzs"</t>
  </si>
  <si>
    <t>Ošupes pagasta Degumnieku pamatskolas pirmsskolas izglītības grupas</t>
  </si>
  <si>
    <t>1110</t>
  </si>
  <si>
    <t>Praulienas pagasta PII "Pasaciņa"</t>
  </si>
  <si>
    <t>Vestienas pamatskolas pirmsskolas izglītības grupas</t>
  </si>
  <si>
    <t>1406</t>
  </si>
  <si>
    <t>Madonas pilsētas PII "Kastanītis"</t>
  </si>
  <si>
    <t>Madonas pilsētas PII "Priedīte"</t>
  </si>
  <si>
    <t>Madonas pilsētas PII "Saulīte"</t>
  </si>
  <si>
    <t>1506</t>
  </si>
  <si>
    <t>Cesvaines PII "Brīnumzeme"</t>
  </si>
  <si>
    <t>Ērgļu PII "Pienenīte"</t>
  </si>
  <si>
    <t>Lubānas PII "Rūķīši"</t>
  </si>
  <si>
    <t>Interešu pedagogu algas MD</t>
  </si>
  <si>
    <t>095019</t>
  </si>
  <si>
    <t>095016</t>
  </si>
  <si>
    <t>095018</t>
  </si>
  <si>
    <t>Ošupes pamatskola</t>
  </si>
  <si>
    <t>095015</t>
  </si>
  <si>
    <t>Madonas bērnu un jauniešu centrs</t>
  </si>
  <si>
    <t>095013</t>
  </si>
  <si>
    <t>Madonas PII "Kastanītis"</t>
  </si>
  <si>
    <t>Madona PII "Priedīte"</t>
  </si>
  <si>
    <t>Madonas PII "Saulīte"</t>
  </si>
  <si>
    <t>091003</t>
  </si>
  <si>
    <t>PII pedagogu algas PB</t>
  </si>
  <si>
    <t>Investīciju projekts; Lēm.Nr.216</t>
  </si>
  <si>
    <t>092012</t>
  </si>
  <si>
    <t>Pedagogu algas PB</t>
  </si>
  <si>
    <t>092001</t>
  </si>
  <si>
    <t>092006</t>
  </si>
  <si>
    <t>095014</t>
  </si>
  <si>
    <t>Interešu pedagogu algas PB</t>
  </si>
  <si>
    <t>095004</t>
  </si>
  <si>
    <t>Madonas mākslas skola</t>
  </si>
  <si>
    <t>1510</t>
  </si>
  <si>
    <t>095007</t>
  </si>
  <si>
    <t>Madonas sporta skola</t>
  </si>
  <si>
    <t>095010</t>
  </si>
  <si>
    <t>Rezerve pedagogu algām</t>
  </si>
  <si>
    <t>091001</t>
  </si>
  <si>
    <t xml:space="preserve">Uz iestādēm </t>
  </si>
  <si>
    <t>Madonas bibliotēka</t>
  </si>
  <si>
    <t>Grāmatām</t>
  </si>
  <si>
    <t>Dzelzavas speciālā pamatskola MD</t>
  </si>
  <si>
    <t>092013</t>
  </si>
  <si>
    <t>1105</t>
  </si>
  <si>
    <t>Uzturēšana MD</t>
  </si>
  <si>
    <t>2100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</si>
  <si>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</si>
  <si>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</si>
  <si>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</si>
  <si>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</si>
  <si>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</si>
  <si>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</si>
  <si>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</si>
  <si>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</si>
  <si>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</si>
  <si>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</si>
  <si>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</si>
  <si>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</si>
  <si>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</si>
  <si>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</si>
  <si>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</si>
  <si>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</si>
  <si>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</si>
  <si>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</si>
  <si>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</si>
  <si>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</si>
  <si>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</si>
  <si>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</si>
  <si>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</si>
  <si>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</si>
  <si>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</si>
  <si>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</si>
  <si>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</si>
  <si>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</si>
  <si>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</si>
  <si>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</si>
  <si>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</si>
  <si>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</si>
  <si>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</si>
  <si>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</si>
  <si>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</si>
  <si>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</si>
  <si>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</si>
  <si>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</si>
  <si>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</si>
  <si>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</si>
  <si>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</si>
  <si>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</si>
  <si>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</si>
  <si>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</si>
  <si>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</si>
  <si>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</si>
  <si>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</si>
  <si>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</si>
  <si>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</si>
  <si>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</si>
  <si>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</si>
  <si>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</si>
  <si>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</si>
  <si>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</si>
  <si>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</si>
  <si>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</si>
  <si>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</si>
  <si>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</si>
  <si>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</si>
  <si>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</si>
  <si>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</si>
  <si>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</si>
  <si>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</si>
  <si>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</si>
  <si>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</si>
  <si>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</si>
  <si>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</si>
  <si>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</si>
  <si>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</si>
  <si>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</si>
  <si>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</si>
  <si>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</si>
  <si>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</si>
  <si>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</si>
  <si>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</si>
  <si>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</si>
  <si>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</si>
  <si>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</si>
  <si>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</si>
  <si>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</si>
  <si>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</si>
  <si>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</si>
  <si>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</si>
  <si>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</si>
  <si>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</si>
  <si>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</si>
  <si>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</si>
  <si>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</si>
  <si>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</si>
  <si>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</si>
  <si>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</si>
  <si>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</si>
  <si>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</si>
  <si>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</si>
  <si>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</si>
  <si>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</si>
  <si>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</si>
  <si>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</si>
  <si>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</si>
  <si>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</si>
  <si>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</si>
  <si>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</si>
  <si>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</si>
  <si>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</si>
  <si>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</si>
  <si>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</si>
  <si>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</si>
  <si>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</si>
  <si>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</si>
  <si>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</si>
  <si>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</si>
  <si>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</si>
  <si>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</si>
  <si>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</si>
  <si>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</si>
  <si>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</si>
  <si>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</si>
  <si>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</si>
  <si>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</si>
  <si>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</si>
  <si>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</si>
  <si>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</si>
  <si>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</si>
  <si>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</si>
  <si>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</si>
  <si>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</si>
  <si>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</si>
  <si>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</si>
  <si>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</si>
  <si>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</si>
  <si>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</si>
  <si>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</si>
  <si>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</si>
  <si>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</si>
  <si>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</si>
  <si>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</si>
  <si>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</si>
  <si>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</si>
  <si>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</si>
  <si>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</si>
  <si>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</si>
  <si>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</si>
  <si>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</si>
  <si>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</si>
  <si>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</si>
  <si>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</si>
  <si>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</si>
  <si>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</si>
  <si>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</si>
  <si>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</si>
  <si>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</si>
  <si>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</si>
  <si>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</si>
  <si>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</si>
  <si>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</si>
  <si>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</si>
  <si>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</si>
  <si>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</si>
  <si>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</si>
  <si>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</si>
  <si>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</si>
  <si>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</si>
  <si>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</si>
  <si>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</si>
  <si>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</si>
  <si>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</si>
  <si>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</si>
  <si>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</si>
  <si>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</si>
  <si>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</si>
  <si>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</si>
  <si>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</si>
  <si>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</si>
  <si>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</si>
  <si>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</si>
  <si>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</si>
  <si>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</si>
  <si>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</si>
  <si>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</si>
  <si>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</si>
  <si>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</si>
  <si>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</si>
  <si>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</si>
  <si>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</si>
  <si>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</si>
  <si>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</si>
  <si>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</si>
  <si>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</si>
  <si>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</si>
  <si>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</si>
  <si>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</si>
  <si>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</si>
  <si>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</si>
  <si>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</si>
  <si>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</si>
  <si>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</si>
  <si>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</si>
  <si>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</si>
  <si>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</si>
  <si>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</si>
  <si>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</si>
  <si>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</si>
  <si>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</si>
  <si>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</si>
  <si>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Pielikums</t>
  </si>
  <si>
    <t>Madonas novada pašvaldības domes</t>
  </si>
  <si>
    <t>30.09.2021. lēmumam Nr.299</t>
  </si>
  <si>
    <t>(Prot.Nr.11, 45.p.)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</si>
</sst>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0.00"/>
    <numFmt numFmtId="165" formatCode="dd\.mm\.yyyy\."/>
    <numFmt numFmtId="166" formatCode="_-* #,##0_-;\-* #,##0_-;_-* &quot;-&quot;??_-;_-@_-"/>
    <numFmt numFmtId="167" formatCode="#0.0"/>
  </numFmts>
  <fonts count="11" x14ac:knownFonts="1">
    <font>
      <sz val="10"/>
      <name val="Arial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name val="Arial"/>
      <family val="2"/>
      <charset val="186"/>
    </font>
    <font>
      <b/>
      <sz val="12"/>
      <name val="Arial"/>
      <family val="2"/>
      <charset val="186"/>
    </font>
    <font>
      <sz val="10"/>
      <name val="Arial"/>
      <family val="2"/>
      <charset val="186"/>
    </font>
    <font>
      <sz val="12"/>
      <name val="Arial"/>
      <family val="2"/>
      <charset val="186"/>
    </font>
    <font>
      <b/>
      <u/>
      <sz val="12"/>
      <name val="Arial"/>
      <family val="2"/>
      <charset val="186"/>
    </font>
    <font>
      <sz val="8"/>
      <name val="Arial"/>
      <family val="2"/>
      <charset val="186"/>
    </font>
    <font>
      <sz val="9"/>
      <color theme="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93">
    <xf numFmtId="0" fontId="0" fillId="0" borderId="0" xfId="0"/>
    <xf numFmtId="49" fontId="0" fillId="0" borderId="0" xfId="0" applyNumberFormat="1"/>
    <xf numFmtId="0" fontId="0" fillId="0" borderId="0" xfId="0" applyNumberFormat="1"/>
    <xf numFmtId="0" fontId="2" fillId="0" borderId="0" xfId="0" applyNumberFormat="1" applyFont="1" applyAlignment="1">
      <alignment horizontal="centerContinuous"/>
    </xf>
    <xf numFmtId="0" fontId="0" fillId="0" borderId="0" xfId="0" applyNumberFormat="1" applyAlignment="1">
      <alignment horizontal="centerContinuous"/>
    </xf>
    <xf numFmtId="0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/>
    <xf numFmtId="164" fontId="0" fillId="0" borderId="1" xfId="0" applyNumberFormat="1" applyBorder="1" applyAlignment="1">
      <alignment horizontal="right"/>
    </xf>
    <xf numFmtId="0" fontId="2" fillId="0" borderId="1" xfId="0" applyNumberFormat="1" applyFont="1" applyFill="1" applyBorder="1" applyAlignment="1">
      <alignment horizontal="left"/>
    </xf>
    <xf numFmtId="0" fontId="4" fillId="0" borderId="0" xfId="0" applyFont="1"/>
    <xf numFmtId="49" fontId="3" fillId="0" borderId="1" xfId="0" quotePrefix="1" applyNumberFormat="1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wrapText="1"/>
    </xf>
    <xf numFmtId="49" fontId="0" fillId="0" borderId="1" xfId="0" applyNumberFormat="1" applyBorder="1" applyAlignment="1">
      <alignment wrapText="1"/>
    </xf>
    <xf numFmtId="49" fontId="6" fillId="0" borderId="0" xfId="0" applyNumberFormat="1" applyFont="1" applyAlignment="1">
      <alignment horizontal="right"/>
    </xf>
    <xf numFmtId="49" fontId="6" fillId="0" borderId="1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wrapText="1"/>
    </xf>
    <xf numFmtId="49" fontId="6" fillId="0" borderId="1" xfId="0" applyNumberFormat="1" applyFont="1" applyBorder="1"/>
    <xf numFmtId="0" fontId="3" fillId="0" borderId="0" xfId="0" applyFont="1"/>
    <xf numFmtId="0" fontId="3" fillId="0" borderId="0" xfId="0" applyNumberFormat="1" applyFont="1"/>
    <xf numFmtId="3" fontId="3" fillId="0" borderId="0" xfId="0" applyNumberFormat="1" applyFont="1"/>
    <xf numFmtId="49" fontId="5" fillId="0" borderId="0" xfId="0" applyNumberFormat="1" applyFont="1" applyBorder="1"/>
    <xf numFmtId="0" fontId="8" fillId="0" borderId="0" xfId="0" applyNumberFormat="1" applyFont="1" applyAlignment="1">
      <alignment horizontal="left"/>
    </xf>
    <xf numFmtId="0" fontId="7" fillId="0" borderId="0" xfId="0" applyNumberFormat="1" applyFont="1"/>
    <xf numFmtId="49" fontId="0" fillId="0" borderId="2" xfId="0" applyNumberFormat="1" applyBorder="1"/>
    <xf numFmtId="49" fontId="0" fillId="0" borderId="3" xfId="0" applyNumberFormat="1" applyBorder="1"/>
    <xf numFmtId="49" fontId="0" fillId="0" borderId="4" xfId="0" applyNumberFormat="1" applyBorder="1"/>
    <xf numFmtId="164" fontId="0" fillId="0" borderId="4" xfId="0" applyNumberFormat="1" applyBorder="1" applyAlignment="1">
      <alignment horizontal="right"/>
    </xf>
    <xf numFmtId="0" fontId="2" fillId="0" borderId="5" xfId="0" applyNumberFormat="1" applyFont="1" applyBorder="1" applyAlignment="1">
      <alignment horizontal="left"/>
    </xf>
    <xf numFmtId="49" fontId="6" fillId="0" borderId="5" xfId="0" applyNumberFormat="1" applyFont="1" applyBorder="1" applyAlignment="1">
      <alignment horizontal="left"/>
    </xf>
    <xf numFmtId="49" fontId="0" fillId="0" borderId="0" xfId="0" applyNumberFormat="1" applyBorder="1"/>
    <xf numFmtId="164" fontId="0" fillId="0" borderId="0" xfId="0" applyNumberFormat="1" applyBorder="1" applyAlignment="1">
      <alignment horizontal="right"/>
    </xf>
    <xf numFmtId="49" fontId="0" fillId="0" borderId="0" xfId="0" applyNumberFormat="1" applyBorder="1" applyAlignment="1">
      <alignment horizontal="left"/>
    </xf>
    <xf numFmtId="165" fontId="0" fillId="0" borderId="0" xfId="0" applyNumberFormat="1" applyBorder="1" applyAlignment="1">
      <alignment horizontal="left"/>
    </xf>
    <xf numFmtId="0" fontId="4" fillId="0" borderId="0" xfId="0" applyFont="1" applyBorder="1"/>
    <xf numFmtId="49" fontId="0" fillId="0" borderId="6" xfId="0" applyNumberFormat="1" applyBorder="1"/>
    <xf numFmtId="164" fontId="0" fillId="0" borderId="6" xfId="0" applyNumberFormat="1" applyBorder="1" applyAlignment="1">
      <alignment horizontal="right"/>
    </xf>
    <xf numFmtId="49" fontId="0" fillId="0" borderId="6" xfId="0" applyNumberFormat="1" applyBorder="1" applyAlignment="1">
      <alignment horizontal="left"/>
    </xf>
    <xf numFmtId="165" fontId="0" fillId="0" borderId="6" xfId="0" applyNumberFormat="1" applyBorder="1" applyAlignment="1">
      <alignment horizontal="left"/>
    </xf>
    <xf numFmtId="49" fontId="0" fillId="0" borderId="7" xfId="0" applyNumberFormat="1" applyBorder="1"/>
    <xf numFmtId="164" fontId="0" fillId="0" borderId="7" xfId="0" applyNumberFormat="1" applyBorder="1" applyAlignment="1">
      <alignment horizontal="right"/>
    </xf>
    <xf numFmtId="49" fontId="0" fillId="0" borderId="7" xfId="0" applyNumberFormat="1" applyBorder="1" applyAlignment="1">
      <alignment horizontal="left"/>
    </xf>
    <xf numFmtId="165" fontId="0" fillId="0" borderId="7" xfId="0" applyNumberFormat="1" applyBorder="1" applyAlignment="1">
      <alignment horizontal="left"/>
    </xf>
    <xf numFmtId="0" fontId="2" fillId="0" borderId="5" xfId="0" applyNumberFormat="1" applyFont="1" applyFill="1" applyBorder="1" applyAlignment="1">
      <alignment horizontal="left"/>
    </xf>
    <xf numFmtId="49" fontId="6" fillId="0" borderId="0" xfId="0" applyNumberFormat="1" applyFont="1"/>
    <xf numFmtId="164" fontId="6" fillId="0" borderId="0" xfId="0" applyNumberFormat="1" applyFont="1"/>
    <xf numFmtId="0" fontId="2" fillId="0" borderId="2" xfId="0" applyNumberFormat="1" applyFont="1" applyBorder="1" applyAlignment="1">
      <alignment horizontal="left"/>
    </xf>
    <xf numFmtId="0" fontId="2" fillId="0" borderId="3" xfId="0" applyNumberFormat="1" applyFont="1" applyBorder="1" applyAlignment="1">
      <alignment horizontal="left"/>
    </xf>
    <xf numFmtId="0" fontId="2" fillId="0" borderId="8" xfId="0" applyNumberFormat="1" applyFont="1" applyBorder="1" applyAlignment="1">
      <alignment horizontal="left"/>
    </xf>
    <xf numFmtId="49" fontId="0" fillId="0" borderId="8" xfId="0" applyNumberFormat="1" applyBorder="1" applyAlignment="1">
      <alignment horizontal="left"/>
    </xf>
    <xf numFmtId="165" fontId="0" fillId="0" borderId="9" xfId="0" applyNumberFormat="1" applyBorder="1" applyAlignment="1">
      <alignment horizontal="left"/>
    </xf>
    <xf numFmtId="49" fontId="0" fillId="0" borderId="0" xfId="0" applyNumberFormat="1" applyFill="1" applyBorder="1" applyAlignment="1">
      <alignment horizontal="left"/>
    </xf>
    <xf numFmtId="49" fontId="0" fillId="0" borderId="10" xfId="0" applyNumberFormat="1" applyBorder="1"/>
    <xf numFmtId="49" fontId="0" fillId="0" borderId="5" xfId="0" applyNumberFormat="1" applyBorder="1"/>
    <xf numFmtId="0" fontId="0" fillId="0" borderId="0" xfId="0" applyBorder="1"/>
    <xf numFmtId="49" fontId="1" fillId="0" borderId="1" xfId="0" applyNumberFormat="1" applyFont="1" applyBorder="1" applyAlignment="1">
      <alignment horizontal="left"/>
    </xf>
    <xf numFmtId="49" fontId="1" fillId="0" borderId="0" xfId="0" applyNumberFormat="1" applyFont="1" applyBorder="1" applyAlignment="1">
      <alignment horizontal="left"/>
    </xf>
    <xf numFmtId="49" fontId="1" fillId="0" borderId="1" xfId="0" applyNumberFormat="1" applyFont="1" applyBorder="1"/>
    <xf numFmtId="49" fontId="1" fillId="0" borderId="1" xfId="0" applyNumberFormat="1" applyFont="1" applyBorder="1" applyAlignment="1">
      <alignment wrapText="1"/>
    </xf>
    <xf numFmtId="164" fontId="0" fillId="0" borderId="0" xfId="0" applyNumberFormat="1"/>
    <xf numFmtId="49" fontId="1" fillId="0" borderId="0" xfId="0" applyNumberFormat="1" applyFont="1"/>
    <xf numFmtId="49" fontId="1" fillId="0" borderId="8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left"/>
    </xf>
    <xf numFmtId="165" fontId="1" fillId="0" borderId="0" xfId="0" applyNumberFormat="1" applyFont="1" applyBorder="1" applyAlignment="1">
      <alignment horizontal="left"/>
    </xf>
    <xf numFmtId="165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wrapText="1"/>
    </xf>
    <xf numFmtId="49" fontId="0" fillId="0" borderId="8" xfId="0" applyNumberFormat="1" applyBorder="1"/>
    <xf numFmtId="49" fontId="0" fillId="0" borderId="11" xfId="0" applyNumberFormat="1" applyBorder="1"/>
    <xf numFmtId="2" fontId="1" fillId="0" borderId="1" xfId="0" applyNumberFormat="1" applyFont="1" applyBorder="1" applyAlignment="1">
      <alignment horizontal="right"/>
    </xf>
    <xf numFmtId="2" fontId="1" fillId="0" borderId="0" xfId="0" applyNumberFormat="1" applyFont="1"/>
    <xf numFmtId="2" fontId="0" fillId="0" borderId="0" xfId="0" applyNumberFormat="1"/>
    <xf numFmtId="0" fontId="1" fillId="0" borderId="1" xfId="0" applyFont="1" applyFill="1" applyBorder="1" applyAlignment="1">
      <alignment wrapText="1"/>
    </xf>
    <xf numFmtId="49" fontId="0" fillId="0" borderId="1" xfId="0" applyNumberFormat="1" applyFill="1" applyBorder="1"/>
    <xf numFmtId="2" fontId="0" fillId="0" borderId="1" xfId="0" applyNumberFormat="1" applyFill="1" applyBorder="1"/>
    <xf numFmtId="0" fontId="2" fillId="0" borderId="0" xfId="0" applyNumberFormat="1" applyFont="1" applyBorder="1" applyAlignment="1">
      <alignment horizontal="left"/>
    </xf>
    <xf numFmtId="165" fontId="0" fillId="0" borderId="1" xfId="0" applyNumberFormat="1" applyBorder="1" applyAlignment="1">
      <alignment horizontal="left"/>
    </xf>
    <xf numFmtId="49" fontId="1" fillId="0" borderId="5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left"/>
    </xf>
    <xf numFmtId="0" fontId="0" fillId="0" borderId="0" xfId="0" applyNumberFormat="1" applyAlignment="1">
      <alignment horizontal="right"/>
    </xf>
    <xf numFmtId="0" fontId="2" fillId="0" borderId="1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right"/>
    </xf>
    <xf numFmtId="49" fontId="0" fillId="0" borderId="1" xfId="0" applyNumberFormat="1" applyBorder="1" applyAlignment="1">
      <alignment horizontal="right"/>
    </xf>
    <xf numFmtId="49" fontId="0" fillId="0" borderId="0" xfId="0" applyNumberFormat="1" applyBorder="1" applyAlignment="1">
      <alignment horizontal="right"/>
    </xf>
    <xf numFmtId="49" fontId="0" fillId="0" borderId="7" xfId="0" applyNumberFormat="1" applyBorder="1" applyAlignment="1">
      <alignment horizontal="right"/>
    </xf>
    <xf numFmtId="49" fontId="0" fillId="0" borderId="6" xfId="0" applyNumberFormat="1" applyBorder="1" applyAlignment="1">
      <alignment horizontal="right"/>
    </xf>
    <xf numFmtId="49" fontId="4" fillId="0" borderId="5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49" fontId="1" fillId="0" borderId="4" xfId="0" applyNumberFormat="1" applyFont="1" applyBorder="1" applyAlignment="1">
      <alignment horizontal="right"/>
    </xf>
    <xf numFmtId="49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49" fontId="6" fillId="0" borderId="1" xfId="0" applyNumberFormat="1" applyFont="1" applyBorder="1" applyAlignment="1">
      <alignment horizontal="right"/>
    </xf>
    <xf numFmtId="49" fontId="0" fillId="0" borderId="1" xfId="0" applyNumberFormat="1" applyFill="1" applyBorder="1" applyAlignment="1">
      <alignment horizontal="left"/>
    </xf>
    <xf numFmtId="2" fontId="1" fillId="0" borderId="1" xfId="0" applyNumberFormat="1" applyFont="1" applyFill="1" applyBorder="1"/>
    <xf numFmtId="0" fontId="2" fillId="0" borderId="0" xfId="0" applyFont="1" applyBorder="1"/>
    <xf numFmtId="0" fontId="0" fillId="0" borderId="0" xfId="0"/>
    <xf numFmtId="49" fontId="1" fillId="0" borderId="4" xfId="0" applyNumberFormat="1" applyFont="1" applyBorder="1" applyAlignment="1">
      <alignment wrapText="1"/>
    </xf>
    <xf numFmtId="49" fontId="0" fillId="0" borderId="5" xfId="0" applyNumberFormat="1" applyBorder="1" applyAlignment="1">
      <alignment horizontal="left"/>
    </xf>
    <xf numFmtId="49" fontId="1" fillId="0" borderId="4" xfId="0" applyNumberFormat="1" applyFont="1" applyBorder="1"/>
    <xf numFmtId="0" fontId="4" fillId="0" borderId="6" xfId="0" applyFont="1" applyBorder="1"/>
    <xf numFmtId="166" fontId="3" fillId="0" borderId="0" xfId="1" applyNumberFormat="1" applyFont="1"/>
    <xf numFmtId="49" fontId="1" fillId="0" borderId="1" xfId="0" applyNumberFormat="1" applyFont="1" applyFill="1" applyBorder="1" applyAlignment="1">
      <alignment horizontal="left"/>
    </xf>
    <xf numFmtId="49" fontId="0" fillId="3" borderId="0" xfId="0" applyNumberFormat="1" applyFill="1"/>
    <xf numFmtId="49" fontId="0" fillId="2" borderId="0" xfId="0" applyNumberFormat="1" applyFill="1"/>
    <xf numFmtId="49" fontId="1" fillId="0" borderId="1" xfId="0" applyNumberFormat="1" applyFont="1" applyFill="1" applyBorder="1"/>
    <xf numFmtId="164" fontId="0" fillId="0" borderId="1" xfId="0" applyNumberFormat="1" applyFill="1" applyBorder="1" applyAlignment="1">
      <alignment horizontal="right"/>
    </xf>
    <xf numFmtId="49" fontId="1" fillId="0" borderId="2" xfId="0" applyNumberFormat="1" applyFont="1" applyBorder="1"/>
    <xf numFmtId="49" fontId="0" fillId="0" borderId="4" xfId="0" applyNumberFormat="1" applyFill="1" applyBorder="1" applyAlignment="1">
      <alignment horizontal="left"/>
    </xf>
    <xf numFmtId="49" fontId="1" fillId="0" borderId="4" xfId="0" applyNumberFormat="1" applyFont="1" applyFill="1" applyBorder="1"/>
    <xf numFmtId="49" fontId="0" fillId="0" borderId="4" xfId="0" applyNumberFormat="1" applyFill="1" applyBorder="1"/>
    <xf numFmtId="0" fontId="0" fillId="0" borderId="1" xfId="0" applyBorder="1"/>
    <xf numFmtId="49" fontId="2" fillId="0" borderId="5" xfId="0" applyNumberFormat="1" applyFont="1" applyBorder="1" applyAlignment="1">
      <alignment horizontal="left"/>
    </xf>
    <xf numFmtId="49" fontId="2" fillId="0" borderId="5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1" fillId="0" borderId="4" xfId="0" applyNumberFormat="1" applyFont="1" applyBorder="1" applyAlignment="1">
      <alignment horizontal="right"/>
    </xf>
    <xf numFmtId="0" fontId="0" fillId="0" borderId="4" xfId="0" applyNumberFormat="1" applyBorder="1" applyAlignment="1">
      <alignment horizontal="right"/>
    </xf>
    <xf numFmtId="164" fontId="1" fillId="0" borderId="1" xfId="0" applyNumberFormat="1" applyFont="1" applyFill="1" applyBorder="1" applyAlignment="1">
      <alignment horizontal="right"/>
    </xf>
    <xf numFmtId="49" fontId="1" fillId="0" borderId="4" xfId="0" applyNumberFormat="1" applyFont="1" applyFill="1" applyBorder="1" applyAlignment="1">
      <alignment horizontal="left"/>
    </xf>
    <xf numFmtId="0" fontId="0" fillId="0" borderId="0" xfId="0" applyNumberFormat="1" applyFill="1"/>
    <xf numFmtId="49" fontId="0" fillId="0" borderId="12" xfId="0" applyNumberFormat="1" applyBorder="1" applyAlignment="1">
      <alignment horizontal="left"/>
    </xf>
    <xf numFmtId="0" fontId="1" fillId="0" borderId="1" xfId="0" applyNumberFormat="1" applyFont="1" applyFill="1" applyBorder="1"/>
    <xf numFmtId="2" fontId="0" fillId="0" borderId="4" xfId="0" applyNumberFormat="1" applyBorder="1" applyAlignment="1">
      <alignment horizontal="right"/>
    </xf>
    <xf numFmtId="49" fontId="3" fillId="0" borderId="4" xfId="0" quotePrefix="1" applyNumberFormat="1" applyFont="1" applyFill="1" applyBorder="1" applyAlignment="1">
      <alignment horizontal="left" wrapText="1"/>
    </xf>
    <xf numFmtId="49" fontId="3" fillId="0" borderId="4" xfId="0" applyNumberFormat="1" applyFont="1" applyFill="1" applyBorder="1" applyAlignment="1">
      <alignment horizontal="left" wrapText="1"/>
    </xf>
    <xf numFmtId="49" fontId="0" fillId="0" borderId="4" xfId="0" applyNumberFormat="1" applyBorder="1" applyAlignment="1">
      <alignment horizontal="right"/>
    </xf>
    <xf numFmtId="49" fontId="0" fillId="0" borderId="4" xfId="0" applyNumberFormat="1" applyBorder="1" applyAlignment="1">
      <alignment horizontal="left"/>
    </xf>
    <xf numFmtId="165" fontId="1" fillId="0" borderId="4" xfId="0" applyNumberFormat="1" applyFont="1" applyBorder="1" applyAlignment="1">
      <alignment horizontal="left"/>
    </xf>
    <xf numFmtId="165" fontId="1" fillId="0" borderId="2" xfId="0" applyNumberFormat="1" applyFont="1" applyBorder="1" applyAlignment="1">
      <alignment horizontal="left"/>
    </xf>
    <xf numFmtId="49" fontId="1" fillId="0" borderId="8" xfId="0" applyNumberFormat="1" applyFont="1" applyFill="1" applyBorder="1"/>
    <xf numFmtId="0" fontId="0" fillId="0" borderId="1" xfId="0" applyFill="1" applyBorder="1" applyAlignment="1">
      <alignment horizontal="right"/>
    </xf>
    <xf numFmtId="1" fontId="1" fillId="0" borderId="1" xfId="0" applyNumberFormat="1" applyFont="1" applyFill="1" applyBorder="1"/>
    <xf numFmtId="1" fontId="0" fillId="0" borderId="1" xfId="0" applyNumberFormat="1" applyFill="1" applyBorder="1" applyAlignment="1">
      <alignment horizontal="right"/>
    </xf>
    <xf numFmtId="1" fontId="0" fillId="0" borderId="1" xfId="0" applyNumberFormat="1" applyFill="1" applyBorder="1"/>
    <xf numFmtId="1" fontId="0" fillId="0" borderId="4" xfId="0" applyNumberFormat="1" applyBorder="1" applyAlignment="1">
      <alignment horizontal="right"/>
    </xf>
    <xf numFmtId="2" fontId="0" fillId="0" borderId="0" xfId="0" applyNumberFormat="1" applyFill="1"/>
    <xf numFmtId="0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Border="1" applyAlignment="1">
      <alignment horizontal="right"/>
    </xf>
    <xf numFmtId="49" fontId="1" fillId="0" borderId="5" xfId="0" applyNumberFormat="1" applyFont="1" applyBorder="1" applyAlignment="1">
      <alignment horizontal="left"/>
    </xf>
    <xf numFmtId="49" fontId="1" fillId="0" borderId="5" xfId="0" applyNumberFormat="1" applyFont="1" applyBorder="1" applyAlignment="1">
      <alignment horizontal="right"/>
    </xf>
    <xf numFmtId="165" fontId="1" fillId="0" borderId="9" xfId="0" applyNumberFormat="1" applyFont="1" applyBorder="1" applyAlignment="1">
      <alignment horizontal="left"/>
    </xf>
    <xf numFmtId="0" fontId="1" fillId="0" borderId="8" xfId="0" applyNumberFormat="1" applyFont="1" applyBorder="1" applyAlignment="1">
      <alignment horizontal="left"/>
    </xf>
    <xf numFmtId="0" fontId="1" fillId="0" borderId="1" xfId="0" applyNumberFormat="1" applyFont="1" applyFill="1" applyBorder="1" applyAlignment="1">
      <alignment horizontal="left"/>
    </xf>
    <xf numFmtId="0" fontId="0" fillId="0" borderId="1" xfId="0" applyNumberFormat="1" applyBorder="1" applyAlignment="1">
      <alignment horizontal="right"/>
    </xf>
    <xf numFmtId="0" fontId="1" fillId="0" borderId="1" xfId="0" applyNumberFormat="1" applyFont="1" applyBorder="1" applyAlignment="1">
      <alignment horizontal="left" wrapText="1"/>
    </xf>
    <xf numFmtId="14" fontId="1" fillId="0" borderId="1" xfId="2" applyNumberFormat="1" applyBorder="1"/>
    <xf numFmtId="49" fontId="1" fillId="0" borderId="8" xfId="0" applyNumberFormat="1" applyFont="1" applyBorder="1" applyAlignment="1">
      <alignment horizontal="left" wrapText="1"/>
    </xf>
    <xf numFmtId="0" fontId="1" fillId="0" borderId="1" xfId="0" applyNumberFormat="1" applyFont="1" applyFill="1" applyBorder="1" applyAlignment="1">
      <alignment horizontal="left" wrapText="1"/>
    </xf>
    <xf numFmtId="49" fontId="10" fillId="0" borderId="4" xfId="0" applyNumberFormat="1" applyFont="1" applyBorder="1" applyAlignment="1">
      <alignment wrapText="1"/>
    </xf>
    <xf numFmtId="0" fontId="0" fillId="0" borderId="0" xfId="0"/>
    <xf numFmtId="49" fontId="10" fillId="0" borderId="1" xfId="0" applyNumberFormat="1" applyFont="1" applyBorder="1" applyAlignment="1">
      <alignment wrapText="1"/>
    </xf>
    <xf numFmtId="49" fontId="10" fillId="0" borderId="1" xfId="0" applyNumberFormat="1" applyFont="1" applyBorder="1" applyAlignment="1">
      <alignment horizontal="left"/>
    </xf>
    <xf numFmtId="49" fontId="10" fillId="0" borderId="1" xfId="0" applyNumberFormat="1" applyFont="1" applyBorder="1" applyAlignment="1">
      <alignment horizontal="right"/>
    </xf>
    <xf numFmtId="164" fontId="10" fillId="0" borderId="1" xfId="0" applyNumberFormat="1" applyFont="1" applyBorder="1" applyAlignment="1">
      <alignment horizontal="right"/>
    </xf>
    <xf numFmtId="2" fontId="10" fillId="0" borderId="1" xfId="0" applyNumberFormat="1" applyFont="1" applyBorder="1" applyAlignment="1">
      <alignment horizontal="right"/>
    </xf>
    <xf numFmtId="164" fontId="10" fillId="0" borderId="4" xfId="0" applyNumberFormat="1" applyFont="1" applyBorder="1" applyAlignment="1">
      <alignment horizontal="right"/>
    </xf>
    <xf numFmtId="49" fontId="10" fillId="0" borderId="4" xfId="0" applyNumberFormat="1" applyFont="1" applyBorder="1" applyAlignment="1">
      <alignment horizontal="left"/>
    </xf>
    <xf numFmtId="49" fontId="10" fillId="0" borderId="4" xfId="0" applyNumberFormat="1" applyFont="1" applyBorder="1" applyAlignment="1">
      <alignment horizontal="right"/>
    </xf>
    <xf numFmtId="0" fontId="10" fillId="0" borderId="1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wrapText="1"/>
    </xf>
    <xf numFmtId="4" fontId="3" fillId="0" borderId="1" xfId="0" applyNumberFormat="1" applyFont="1" applyFill="1" applyBorder="1"/>
    <xf numFmtId="49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right"/>
    </xf>
    <xf numFmtId="165" fontId="1" fillId="0" borderId="1" xfId="0" applyNumberFormat="1" applyFont="1" applyFill="1" applyBorder="1" applyAlignment="1">
      <alignment horizontal="left"/>
    </xf>
    <xf numFmtId="49" fontId="1" fillId="0" borderId="8" xfId="0" applyNumberFormat="1" applyFont="1" applyFill="1" applyBorder="1" applyAlignment="1">
      <alignment horizontal="left" wrapText="1"/>
    </xf>
    <xf numFmtId="4" fontId="3" fillId="0" borderId="1" xfId="0" applyNumberFormat="1" applyFont="1" applyBorder="1" applyAlignment="1">
      <alignment horizontal="right"/>
    </xf>
    <xf numFmtId="49" fontId="3" fillId="0" borderId="1" xfId="0" applyNumberFormat="1" applyFont="1" applyBorder="1"/>
    <xf numFmtId="49" fontId="3" fillId="0" borderId="1" xfId="0" applyNumberFormat="1" applyFont="1" applyBorder="1" applyAlignment="1">
      <alignment horizontal="right"/>
    </xf>
    <xf numFmtId="49" fontId="3" fillId="0" borderId="0" xfId="0" applyNumberFormat="1" applyFont="1"/>
    <xf numFmtId="49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49" fontId="1" fillId="0" borderId="0" xfId="0" applyNumberFormat="1" applyFont="1" applyAlignment="1">
      <alignment wrapText="1"/>
    </xf>
    <xf numFmtId="4" fontId="1" fillId="0" borderId="1" xfId="0" applyNumberFormat="1" applyFont="1" applyFill="1" applyBorder="1"/>
    <xf numFmtId="49" fontId="0" fillId="0" borderId="1" xfId="0" applyNumberFormat="1" applyBorder="1" applyAlignment="1">
      <alignment horizontal="center"/>
    </xf>
    <xf numFmtId="49" fontId="0" fillId="0" borderId="1" xfId="0" applyNumberFormat="1" applyBorder="1"/>
    <xf numFmtId="49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wrapText="1"/>
    </xf>
    <xf numFmtId="49" fontId="1" fillId="0" borderId="5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right"/>
    </xf>
    <xf numFmtId="0" fontId="1" fillId="0" borderId="5" xfId="0" applyNumberFormat="1" applyFont="1" applyFill="1" applyBorder="1" applyAlignment="1">
      <alignment horizontal="left"/>
    </xf>
    <xf numFmtId="49" fontId="1" fillId="0" borderId="1" xfId="0" applyNumberFormat="1" applyFont="1" applyBorder="1" applyAlignment="1">
      <alignment horizontal="right"/>
    </xf>
    <xf numFmtId="2" fontId="1" fillId="0" borderId="5" xfId="0" applyNumberFormat="1" applyFont="1" applyBorder="1" applyAlignment="1">
      <alignment horizontal="right"/>
    </xf>
    <xf numFmtId="49" fontId="1" fillId="0" borderId="5" xfId="0" applyNumberFormat="1" applyFont="1" applyBorder="1" applyAlignment="1">
      <alignment horizontal="right"/>
    </xf>
    <xf numFmtId="165" fontId="1" fillId="0" borderId="9" xfId="0" applyNumberFormat="1" applyFont="1" applyBorder="1" applyAlignment="1">
      <alignment horizontal="left"/>
    </xf>
    <xf numFmtId="0" fontId="1" fillId="0" borderId="8" xfId="0" applyNumberFormat="1" applyFont="1" applyBorder="1" applyAlignment="1">
      <alignment horizontal="left"/>
    </xf>
    <xf numFmtId="49" fontId="0" fillId="0" borderId="8" xfId="0" applyNumberFormat="1" applyBorder="1" applyAlignment="1">
      <alignment horizontal="left" wrapText="1"/>
    </xf>
    <xf numFmtId="1" fontId="3" fillId="0" borderId="1" xfId="0" applyNumberFormat="1" applyFont="1" applyBorder="1" applyAlignment="1">
      <alignment horizontal="left"/>
    </xf>
    <xf numFmtId="0" fontId="0" fillId="0" borderId="1" xfId="0" applyBorder="1" applyAlignment="1">
      <alignment wrapText="1"/>
    </xf>
    <xf numFmtId="1" fontId="0" fillId="0" borderId="1" xfId="0" applyNumberFormat="1" applyBorder="1"/>
    <xf numFmtId="167" fontId="0" fillId="0" borderId="1" xfId="0" applyNumberFormat="1" applyBorder="1" applyAlignment="1">
      <alignment horizontal="right"/>
    </xf>
  </cellXfs>
  <cellStyles count="3">
    <cellStyle name="Komats" xfId="1" builtinId="3"/>
    <cellStyle name="Parasts" xfId="0" builtinId="0"/>
    <cellStyle name="Parasts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apa1">
    <pageSetUpPr fitToPage="1"/>
  </sheetPr>
  <dimension ref="A1:AJ665"/>
  <sheetViews>
    <sheetView tabSelected="1" topLeftCell="D8" workbookViewId="0">
      <selection activeCell="O15" sqref="O15"/>
    </sheetView>
  </sheetViews>
  <sheetFormatPr defaultRowHeight="12.75" x14ac:dyDescent="0.2"/>
  <cols>
    <col min="1" max="3" width="15.7109375" style="1" hidden="1" customWidth="1"/>
    <col min="4" max="4" width="6.28515625" style="1" customWidth="1"/>
    <col min="5" max="5" width="10" style="1" customWidth="1"/>
    <col min="6" max="6" width="18.85546875" style="1" customWidth="1"/>
    <col min="7" max="7" width="34.42578125" style="1" customWidth="1"/>
    <col min="8" max="8" width="15.7109375" style="1" customWidth="1"/>
    <col min="9" max="9" width="11.42578125" style="1" hidden="1" customWidth="1"/>
    <col min="10" max="10" width="10.85546875" style="89" customWidth="1"/>
    <col min="11" max="14" width="15.7109375" style="1" hidden="1" customWidth="1"/>
    <col min="15" max="15" width="77.28515625" style="1" customWidth="1"/>
    <col min="16" max="32" width="15.7109375" style="1" hidden="1" customWidth="1"/>
    <col min="34" max="34" width="9.5703125" customWidth="1"/>
    <col min="35" max="36" width="0" hidden="1" customWidth="1"/>
    <col min="38" max="38" width="0" hidden="1" customWidth="1"/>
  </cols>
  <sheetData>
    <row r="1" spans="1:32" s="2" customFormat="1" hidden="1" x14ac:dyDescent="0.2">
      <c r="A1" s="3" t="s">
        <v>0</v>
      </c>
      <c r="B1" s="4"/>
      <c r="C1" s="4"/>
      <c r="D1" s="4"/>
      <c r="E1" s="4"/>
      <c r="F1" s="4"/>
      <c r="G1" s="4"/>
      <c r="H1" s="4"/>
      <c r="I1" s="4"/>
      <c r="J1" s="79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s="2" customFormat="1" hidden="1" x14ac:dyDescent="0.2">
      <c r="A2" s="4" t="s">
        <v>1</v>
      </c>
      <c r="B2" s="4"/>
      <c r="C2" s="4"/>
      <c r="D2" s="4"/>
      <c r="E2" s="4"/>
      <c r="F2" s="4"/>
      <c r="G2" s="4"/>
      <c r="H2" s="4"/>
      <c r="I2" s="4"/>
      <c r="J2" s="79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s="2" customFormat="1" hidden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79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s="2" customFormat="1" hidden="1" x14ac:dyDescent="0.2">
      <c r="A4" s="4" t="s">
        <v>3</v>
      </c>
      <c r="B4" s="4"/>
      <c r="C4" s="4"/>
      <c r="D4" s="4"/>
      <c r="E4" s="4"/>
      <c r="F4" s="4"/>
      <c r="G4" s="4"/>
      <c r="H4" s="4"/>
      <c r="I4" s="4"/>
      <c r="J4" s="79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s="2" customFormat="1" hidden="1" x14ac:dyDescent="0.2">
      <c r="A5" s="4" t="s">
        <v>4</v>
      </c>
      <c r="B5" s="4"/>
      <c r="C5" s="4"/>
      <c r="D5" s="4"/>
      <c r="E5" s="4"/>
      <c r="F5" s="4"/>
      <c r="G5" s="4"/>
      <c r="H5" s="4"/>
      <c r="I5" s="4"/>
      <c r="J5" s="79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s="2" customFormat="1" hidden="1" x14ac:dyDescent="0.2">
      <c r="A6" s="4" t="s">
        <v>5</v>
      </c>
      <c r="B6" s="4"/>
      <c r="C6" s="4"/>
      <c r="D6" s="4"/>
      <c r="E6" s="4"/>
      <c r="F6" s="4"/>
      <c r="G6" s="4"/>
      <c r="H6" s="4"/>
      <c r="I6" s="4"/>
      <c r="J6" s="79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s="2" customFormat="1" hidden="1" x14ac:dyDescent="0.2">
      <c r="A7" s="4"/>
      <c r="B7" s="4"/>
      <c r="C7" s="4"/>
      <c r="D7" s="4"/>
      <c r="E7" s="4"/>
      <c r="F7" s="4"/>
      <c r="G7" s="4"/>
      <c r="H7" s="4"/>
      <c r="I7" s="4"/>
      <c r="J7" s="79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s="2" customFormat="1" x14ac:dyDescent="0.2">
      <c r="A8" s="4"/>
      <c r="B8" s="4"/>
      <c r="C8" s="4"/>
      <c r="D8" s="4"/>
      <c r="E8" s="4"/>
      <c r="F8" s="4"/>
      <c r="G8" s="79"/>
      <c r="H8" s="79" t="s">
        <v>1040</v>
      </c>
      <c r="I8" s="79"/>
      <c r="J8" s="79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s="2" customFormat="1" x14ac:dyDescent="0.2">
      <c r="A9" s="4"/>
      <c r="B9" s="4"/>
      <c r="C9" s="4"/>
      <c r="D9" s="4"/>
      <c r="E9" s="4"/>
      <c r="F9" s="4"/>
      <c r="G9" s="79"/>
      <c r="H9" s="79" t="s">
        <v>1041</v>
      </c>
      <c r="I9" s="79"/>
      <c r="J9" s="79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s="2" customFormat="1" x14ac:dyDescent="0.2">
      <c r="A10" s="4"/>
      <c r="B10" s="4"/>
      <c r="C10" s="4"/>
      <c r="D10" s="4"/>
      <c r="E10" s="4"/>
      <c r="F10" s="4"/>
      <c r="G10" s="79"/>
      <c r="H10" s="79" t="s">
        <v>1042</v>
      </c>
      <c r="I10" s="79"/>
      <c r="J10" s="79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s="2" customFormat="1" x14ac:dyDescent="0.2">
      <c r="A11" s="4"/>
      <c r="B11" s="4"/>
      <c r="C11" s="4"/>
      <c r="D11" s="4"/>
      <c r="E11" s="4"/>
      <c r="F11" s="4"/>
      <c r="G11" s="79"/>
      <c r="H11" s="79" t="s">
        <v>1043</v>
      </c>
      <c r="I11" s="79"/>
      <c r="J11" s="79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s="2" customFormat="1" x14ac:dyDescent="0.2">
      <c r="A12" s="4"/>
      <c r="B12" s="4"/>
      <c r="C12" s="4"/>
      <c r="D12" s="4"/>
      <c r="E12" s="4"/>
      <c r="F12" s="4"/>
      <c r="G12" s="4"/>
      <c r="H12" s="4"/>
      <c r="I12" s="4"/>
      <c r="J12" s="79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s="2" customFormat="1" x14ac:dyDescent="0.2">
      <c r="A13" s="4"/>
      <c r="B13" s="4"/>
      <c r="C13" s="4"/>
      <c r="D13" s="4"/>
      <c r="E13" s="4"/>
      <c r="F13" s="4"/>
      <c r="G13" s="4"/>
      <c r="H13" s="4"/>
      <c r="I13" s="4"/>
      <c r="J13" s="79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  <row r="14" spans="1:32" s="2" customFormat="1" ht="15.75" x14ac:dyDescent="0.25">
      <c r="A14" s="4"/>
      <c r="B14" s="4"/>
      <c r="C14" s="4"/>
      <c r="D14" s="4"/>
      <c r="E14" s="22" t="s">
        <v>167</v>
      </c>
      <c r="F14" s="23"/>
      <c r="H14" s="4"/>
      <c r="I14" s="4"/>
      <c r="J14" s="79"/>
      <c r="K14" s="4"/>
      <c r="L14" s="4"/>
      <c r="M14" s="4"/>
      <c r="N14" s="4"/>
      <c r="O14" s="4"/>
      <c r="P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1:32" s="2" customFormat="1" x14ac:dyDescent="0.2">
      <c r="A15" s="4"/>
      <c r="B15" s="4"/>
      <c r="C15" s="4"/>
      <c r="D15" s="4"/>
      <c r="E15" s="4"/>
      <c r="F15" s="4"/>
      <c r="G15" s="4"/>
      <c r="H15" s="4"/>
      <c r="I15" s="4"/>
      <c r="J15" s="79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32" s="2" customFormat="1" ht="15.75" x14ac:dyDescent="0.25">
      <c r="A16" s="4"/>
      <c r="B16" s="4"/>
      <c r="C16" s="4"/>
      <c r="D16" s="4"/>
      <c r="E16" s="4"/>
      <c r="F16" s="21" t="s">
        <v>54</v>
      </c>
      <c r="G16" s="4"/>
      <c r="H16" s="4"/>
      <c r="I16" s="4"/>
      <c r="J16" s="79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32" s="2" customFormat="1" x14ac:dyDescent="0.2">
      <c r="A17" s="4"/>
      <c r="B17" s="4"/>
      <c r="C17" s="4"/>
      <c r="D17" s="4"/>
      <c r="E17" s="4"/>
      <c r="F17" s="4"/>
      <c r="G17" s="4"/>
      <c r="H17" s="4"/>
      <c r="I17" s="4"/>
      <c r="J17" s="79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s="2" customFormat="1" x14ac:dyDescent="0.2">
      <c r="A18" s="10"/>
      <c r="B18" s="4"/>
      <c r="C18" s="4"/>
      <c r="D18" s="4"/>
      <c r="E18" s="10" t="s">
        <v>39</v>
      </c>
      <c r="F18" s="4"/>
      <c r="G18" s="4"/>
      <c r="H18" s="4"/>
      <c r="I18" s="4"/>
      <c r="J18" s="79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s="2" customFormat="1" x14ac:dyDescent="0.2">
      <c r="A19" s="4"/>
      <c r="B19" s="4"/>
      <c r="C19" s="4"/>
      <c r="D19" s="4"/>
      <c r="E19" s="4"/>
      <c r="F19" s="4"/>
      <c r="G19" s="4"/>
      <c r="H19" s="4"/>
      <c r="I19" s="4"/>
      <c r="J19" s="79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s="2" customFormat="1" x14ac:dyDescent="0.2">
      <c r="A20" s="5" t="s">
        <v>6</v>
      </c>
      <c r="B20" s="9" t="s">
        <v>7</v>
      </c>
      <c r="C20" s="9" t="s">
        <v>8</v>
      </c>
      <c r="D20" s="9" t="s">
        <v>60</v>
      </c>
      <c r="E20" s="9" t="s">
        <v>36</v>
      </c>
      <c r="F20" s="9" t="s">
        <v>37</v>
      </c>
      <c r="G20" s="9" t="s">
        <v>37</v>
      </c>
      <c r="H20" s="5" t="s">
        <v>9</v>
      </c>
      <c r="I20" s="5" t="s">
        <v>10</v>
      </c>
      <c r="J20" s="80" t="s">
        <v>11</v>
      </c>
      <c r="K20" s="5" t="s">
        <v>12</v>
      </c>
      <c r="L20" s="5" t="s">
        <v>13</v>
      </c>
      <c r="M20" s="5" t="s">
        <v>14</v>
      </c>
      <c r="N20" s="46" t="s">
        <v>15</v>
      </c>
      <c r="O20" s="48" t="s">
        <v>16</v>
      </c>
      <c r="P20" s="47" t="s">
        <v>17</v>
      </c>
      <c r="Q20" s="5" t="s">
        <v>18</v>
      </c>
      <c r="R20" s="5" t="s">
        <v>19</v>
      </c>
      <c r="S20" s="5" t="s">
        <v>20</v>
      </c>
      <c r="T20" s="5" t="s">
        <v>21</v>
      </c>
      <c r="U20" s="5" t="s">
        <v>22</v>
      </c>
      <c r="V20" s="5" t="s">
        <v>23</v>
      </c>
      <c r="W20" s="5" t="s">
        <v>24</v>
      </c>
      <c r="X20" s="5" t="s">
        <v>25</v>
      </c>
      <c r="Y20" s="5" t="s">
        <v>26</v>
      </c>
      <c r="Z20" s="5" t="s">
        <v>27</v>
      </c>
      <c r="AA20" s="5" t="s">
        <v>28</v>
      </c>
      <c r="AB20" s="5" t="s">
        <v>29</v>
      </c>
      <c r="AC20" s="5" t="s">
        <v>30</v>
      </c>
      <c r="AD20" s="5" t="s">
        <v>31</v>
      </c>
      <c r="AE20" s="5" t="s">
        <v>32</v>
      </c>
      <c r="AF20" s="5" t="s">
        <v>33</v>
      </c>
    </row>
    <row r="21" spans="1:32" ht="24.75" customHeight="1" x14ac:dyDescent="0.2">
      <c r="A21" s="101" t="s">
        <v>38</v>
      </c>
      <c r="B21" s="104" t="s">
        <v>65</v>
      </c>
      <c r="C21" s="104" t="s">
        <v>7</v>
      </c>
      <c r="D21" s="62" t="s">
        <v>74</v>
      </c>
      <c r="E21" s="57" t="s">
        <v>153</v>
      </c>
      <c r="F21" s="115" t="s">
        <v>44</v>
      </c>
      <c r="G21" s="12" t="s">
        <v>193</v>
      </c>
      <c r="H21" s="74">
        <v>13409</v>
      </c>
      <c r="I21" s="7">
        <v>1501</v>
      </c>
      <c r="J21" s="81" t="s">
        <v>129</v>
      </c>
      <c r="K21" s="55" t="s">
        <v>35</v>
      </c>
      <c r="L21" s="7" t="s">
        <v>130</v>
      </c>
      <c r="M21" s="7" t="s">
        <v>131</v>
      </c>
      <c r="N21" s="65"/>
      <c r="O21" s="60" t="s">
        <v>273</v>
      </c>
      <c r="P21" s="25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</row>
    <row r="22" spans="1:32" s="95" customFormat="1" ht="25.5" x14ac:dyDescent="0.2">
      <c r="A22" s="101" t="s">
        <v>38</v>
      </c>
      <c r="B22" s="104" t="s">
        <v>65</v>
      </c>
      <c r="C22" s="104" t="s">
        <v>7</v>
      </c>
      <c r="D22" s="179" t="s">
        <v>75</v>
      </c>
      <c r="E22" s="11" t="s">
        <v>155</v>
      </c>
      <c r="F22" s="12" t="s">
        <v>44</v>
      </c>
      <c r="G22" s="72" t="s">
        <v>194</v>
      </c>
      <c r="H22" s="74">
        <f>56492+37333</f>
        <v>93825</v>
      </c>
      <c r="I22" s="55" t="s">
        <v>253</v>
      </c>
      <c r="J22" s="81" t="s">
        <v>152</v>
      </c>
      <c r="K22" s="55" t="s">
        <v>126</v>
      </c>
      <c r="L22" s="7" t="s">
        <v>263</v>
      </c>
      <c r="M22" s="7" t="s">
        <v>127</v>
      </c>
      <c r="N22" s="65"/>
      <c r="O22" s="60" t="s">
        <v>274</v>
      </c>
      <c r="P22" s="25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</row>
    <row r="23" spans="1:32" s="95" customFormat="1" ht="25.5" x14ac:dyDescent="0.2">
      <c r="A23" s="101" t="s">
        <v>38</v>
      </c>
      <c r="B23" s="104" t="s">
        <v>65</v>
      </c>
      <c r="C23" s="104" t="s">
        <v>7</v>
      </c>
      <c r="D23" s="179" t="s">
        <v>76</v>
      </c>
      <c r="E23" s="57" t="s">
        <v>153</v>
      </c>
      <c r="F23" s="12" t="s">
        <v>44</v>
      </c>
      <c r="G23" s="12" t="s">
        <v>193</v>
      </c>
      <c r="H23" s="8">
        <v>11471</v>
      </c>
      <c r="I23" s="55" t="s">
        <v>73</v>
      </c>
      <c r="J23" s="81" t="s">
        <v>129</v>
      </c>
      <c r="K23" s="55" t="s">
        <v>35</v>
      </c>
      <c r="L23" s="55" t="s">
        <v>130</v>
      </c>
      <c r="M23" s="55" t="s">
        <v>131</v>
      </c>
      <c r="N23" s="65"/>
      <c r="O23" s="56" t="s">
        <v>275</v>
      </c>
      <c r="P23" s="25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</row>
    <row r="24" spans="1:32" s="95" customFormat="1" ht="25.5" x14ac:dyDescent="0.2">
      <c r="A24" s="119" t="s">
        <v>38</v>
      </c>
      <c r="B24" s="108" t="s">
        <v>65</v>
      </c>
      <c r="C24" s="104" t="s">
        <v>7</v>
      </c>
      <c r="D24" s="179" t="s">
        <v>77</v>
      </c>
      <c r="E24" s="57" t="s">
        <v>153</v>
      </c>
      <c r="F24" s="12" t="s">
        <v>44</v>
      </c>
      <c r="G24" s="12" t="s">
        <v>193</v>
      </c>
      <c r="H24" s="105">
        <v>11600</v>
      </c>
      <c r="I24" s="55" t="s">
        <v>206</v>
      </c>
      <c r="J24" s="81" t="s">
        <v>129</v>
      </c>
      <c r="K24" s="55" t="s">
        <v>126</v>
      </c>
      <c r="L24" s="55" t="s">
        <v>130</v>
      </c>
      <c r="M24" s="55" t="s">
        <v>131</v>
      </c>
      <c r="N24" s="65"/>
      <c r="O24" s="56" t="s">
        <v>276</v>
      </c>
      <c r="P24" s="25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</row>
    <row r="25" spans="1:32" s="95" customFormat="1" x14ac:dyDescent="0.2">
      <c r="A25" s="101" t="s">
        <v>38</v>
      </c>
      <c r="B25" s="104" t="s">
        <v>65</v>
      </c>
      <c r="C25" s="104" t="s">
        <v>7</v>
      </c>
      <c r="D25" s="179" t="s">
        <v>78</v>
      </c>
      <c r="E25" s="11" t="s">
        <v>154</v>
      </c>
      <c r="F25" s="12" t="s">
        <v>44</v>
      </c>
      <c r="G25" s="72" t="s">
        <v>195</v>
      </c>
      <c r="H25" s="8">
        <v>1765</v>
      </c>
      <c r="I25" s="55" t="s">
        <v>107</v>
      </c>
      <c r="J25" s="81" t="s">
        <v>144</v>
      </c>
      <c r="K25" s="55" t="s">
        <v>35</v>
      </c>
      <c r="L25" s="55" t="s">
        <v>165</v>
      </c>
      <c r="M25" s="55" t="s">
        <v>105</v>
      </c>
      <c r="N25" s="65"/>
      <c r="O25" s="56" t="s">
        <v>237</v>
      </c>
      <c r="P25" s="25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</row>
    <row r="26" spans="1:32" s="95" customFormat="1" ht="25.5" x14ac:dyDescent="0.2">
      <c r="A26" s="101" t="s">
        <v>38</v>
      </c>
      <c r="B26" s="104" t="s">
        <v>65</v>
      </c>
      <c r="C26" s="104" t="s">
        <v>7</v>
      </c>
      <c r="D26" s="179" t="s">
        <v>79</v>
      </c>
      <c r="E26" s="11" t="s">
        <v>155</v>
      </c>
      <c r="F26" s="12" t="s">
        <v>44</v>
      </c>
      <c r="G26" s="72" t="s">
        <v>194</v>
      </c>
      <c r="H26" s="8">
        <v>19257</v>
      </c>
      <c r="I26" s="55" t="s">
        <v>159</v>
      </c>
      <c r="J26" s="81" t="s">
        <v>152</v>
      </c>
      <c r="K26" s="55" t="s">
        <v>35</v>
      </c>
      <c r="L26" s="55" t="s">
        <v>239</v>
      </c>
      <c r="M26" s="55" t="s">
        <v>89</v>
      </c>
      <c r="N26" s="65"/>
      <c r="O26" s="56" t="s">
        <v>240</v>
      </c>
      <c r="P26" s="25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</row>
    <row r="27" spans="1:32" s="95" customFormat="1" ht="25.5" x14ac:dyDescent="0.2">
      <c r="A27" s="119" t="s">
        <v>38</v>
      </c>
      <c r="B27" s="108" t="s">
        <v>65</v>
      </c>
      <c r="C27" s="104" t="s">
        <v>7</v>
      </c>
      <c r="D27" s="179" t="s">
        <v>80</v>
      </c>
      <c r="E27" s="11" t="s">
        <v>155</v>
      </c>
      <c r="F27" s="12" t="s">
        <v>44</v>
      </c>
      <c r="G27" s="72" t="s">
        <v>194</v>
      </c>
      <c r="H27" s="105">
        <v>254563</v>
      </c>
      <c r="I27" s="55" t="s">
        <v>253</v>
      </c>
      <c r="J27" s="81" t="s">
        <v>152</v>
      </c>
      <c r="K27" s="55" t="s">
        <v>35</v>
      </c>
      <c r="L27" s="55" t="s">
        <v>254</v>
      </c>
      <c r="M27" s="55" t="s">
        <v>255</v>
      </c>
      <c r="N27" s="65"/>
      <c r="O27" s="56" t="s">
        <v>256</v>
      </c>
      <c r="P27" s="25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</row>
    <row r="28" spans="1:32" s="95" customFormat="1" ht="25.5" x14ac:dyDescent="0.2">
      <c r="A28" s="101" t="s">
        <v>38</v>
      </c>
      <c r="B28" s="104" t="s">
        <v>65</v>
      </c>
      <c r="C28" s="104" t="s">
        <v>7</v>
      </c>
      <c r="D28" s="179" t="s">
        <v>610</v>
      </c>
      <c r="E28" s="11" t="s">
        <v>155</v>
      </c>
      <c r="F28" s="12" t="s">
        <v>44</v>
      </c>
      <c r="G28" s="72" t="s">
        <v>194</v>
      </c>
      <c r="H28" s="8">
        <v>45000</v>
      </c>
      <c r="I28" s="55" t="s">
        <v>159</v>
      </c>
      <c r="J28" s="81" t="s">
        <v>152</v>
      </c>
      <c r="K28" s="55" t="s">
        <v>35</v>
      </c>
      <c r="L28" s="55" t="s">
        <v>259</v>
      </c>
      <c r="M28" s="55" t="s">
        <v>89</v>
      </c>
      <c r="N28" s="65"/>
      <c r="O28" s="56" t="s">
        <v>260</v>
      </c>
      <c r="P28" s="25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</row>
    <row r="29" spans="1:32" s="95" customFormat="1" ht="25.5" x14ac:dyDescent="0.2">
      <c r="A29" s="78" t="s">
        <v>38</v>
      </c>
      <c r="B29" s="98" t="s">
        <v>65</v>
      </c>
      <c r="C29" s="98" t="s">
        <v>7</v>
      </c>
      <c r="D29" s="179" t="s">
        <v>609</v>
      </c>
      <c r="E29" s="124" t="s">
        <v>243</v>
      </c>
      <c r="F29" s="125" t="s">
        <v>44</v>
      </c>
      <c r="G29" s="125" t="s">
        <v>244</v>
      </c>
      <c r="H29" s="27">
        <v>53893</v>
      </c>
      <c r="I29" s="78" t="s">
        <v>245</v>
      </c>
      <c r="J29" s="126" t="s">
        <v>246</v>
      </c>
      <c r="K29" s="78" t="s">
        <v>35</v>
      </c>
      <c r="L29" s="127" t="s">
        <v>247</v>
      </c>
      <c r="M29" s="127" t="s">
        <v>248</v>
      </c>
      <c r="N29" s="128"/>
      <c r="O29" s="32" t="s">
        <v>249</v>
      </c>
      <c r="P29" s="25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</row>
    <row r="30" spans="1:32" s="95" customFormat="1" ht="25.5" x14ac:dyDescent="0.2">
      <c r="A30" s="101" t="s">
        <v>38</v>
      </c>
      <c r="B30" s="104" t="s">
        <v>65</v>
      </c>
      <c r="C30" s="104" t="s">
        <v>7</v>
      </c>
      <c r="D30" s="179" t="s">
        <v>81</v>
      </c>
      <c r="E30" s="11" t="s">
        <v>155</v>
      </c>
      <c r="F30" s="12" t="s">
        <v>44</v>
      </c>
      <c r="G30" s="72" t="s">
        <v>194</v>
      </c>
      <c r="H30" s="8">
        <v>541421</v>
      </c>
      <c r="I30" s="55" t="s">
        <v>253</v>
      </c>
      <c r="J30" s="81" t="s">
        <v>152</v>
      </c>
      <c r="K30" s="55" t="s">
        <v>35</v>
      </c>
      <c r="L30" s="55" t="s">
        <v>303</v>
      </c>
      <c r="M30" s="55" t="s">
        <v>95</v>
      </c>
      <c r="N30" s="65"/>
      <c r="O30" s="56" t="s">
        <v>304</v>
      </c>
      <c r="P30" s="25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</row>
    <row r="31" spans="1:32" s="95" customFormat="1" ht="25.5" x14ac:dyDescent="0.2">
      <c r="A31" s="78" t="s">
        <v>38</v>
      </c>
      <c r="B31" s="98" t="s">
        <v>65</v>
      </c>
      <c r="C31" s="98" t="s">
        <v>7</v>
      </c>
      <c r="D31" s="179" t="s">
        <v>82</v>
      </c>
      <c r="E31" s="11" t="s">
        <v>155</v>
      </c>
      <c r="F31" s="12" t="s">
        <v>44</v>
      </c>
      <c r="G31" s="72" t="s">
        <v>194</v>
      </c>
      <c r="H31" s="8">
        <v>7634</v>
      </c>
      <c r="I31" s="55" t="s">
        <v>73</v>
      </c>
      <c r="J31" s="81" t="s">
        <v>152</v>
      </c>
      <c r="K31" s="55" t="s">
        <v>35</v>
      </c>
      <c r="L31" s="6" t="s">
        <v>130</v>
      </c>
      <c r="M31" s="6" t="s">
        <v>131</v>
      </c>
      <c r="N31" s="65"/>
      <c r="O31" s="32" t="s">
        <v>313</v>
      </c>
      <c r="P31" s="25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</row>
    <row r="32" spans="1:32" s="95" customFormat="1" ht="25.5" x14ac:dyDescent="0.2">
      <c r="A32" s="101" t="s">
        <v>38</v>
      </c>
      <c r="B32" s="104" t="s">
        <v>65</v>
      </c>
      <c r="C32" s="104" t="s">
        <v>7</v>
      </c>
      <c r="D32" s="179" t="s">
        <v>83</v>
      </c>
      <c r="E32" s="57" t="s">
        <v>153</v>
      </c>
      <c r="F32" s="12" t="s">
        <v>44</v>
      </c>
      <c r="G32" s="12" t="s">
        <v>193</v>
      </c>
      <c r="H32" s="8">
        <v>5620</v>
      </c>
      <c r="I32" s="55" t="s">
        <v>61</v>
      </c>
      <c r="J32" s="81" t="s">
        <v>129</v>
      </c>
      <c r="K32" s="55" t="s">
        <v>126</v>
      </c>
      <c r="L32" s="6" t="s">
        <v>130</v>
      </c>
      <c r="M32" s="6" t="s">
        <v>131</v>
      </c>
      <c r="N32" s="65"/>
      <c r="O32" s="32" t="s">
        <v>348</v>
      </c>
      <c r="P32" s="25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</row>
    <row r="33" spans="1:32" s="95" customFormat="1" ht="25.5" x14ac:dyDescent="0.2">
      <c r="A33" s="78" t="s">
        <v>38</v>
      </c>
      <c r="B33" s="98" t="s">
        <v>65</v>
      </c>
      <c r="C33" s="98" t="s">
        <v>7</v>
      </c>
      <c r="D33" s="179" t="s">
        <v>84</v>
      </c>
      <c r="E33" s="57" t="s">
        <v>378</v>
      </c>
      <c r="F33" s="12" t="s">
        <v>375</v>
      </c>
      <c r="G33" s="12" t="s">
        <v>379</v>
      </c>
      <c r="H33" s="8">
        <v>210911</v>
      </c>
      <c r="I33" s="55"/>
      <c r="J33" s="81" t="s">
        <v>380</v>
      </c>
      <c r="K33" s="55"/>
      <c r="L33" s="6"/>
      <c r="M33" s="6"/>
      <c r="N33" s="65"/>
      <c r="O33" s="56" t="s">
        <v>381</v>
      </c>
      <c r="P33" s="25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</row>
    <row r="34" spans="1:32" s="95" customFormat="1" x14ac:dyDescent="0.2">
      <c r="A34" s="101" t="s">
        <v>38</v>
      </c>
      <c r="B34" s="104" t="s">
        <v>65</v>
      </c>
      <c r="C34" s="104" t="s">
        <v>7</v>
      </c>
      <c r="D34" s="179" t="s">
        <v>611</v>
      </c>
      <c r="E34" s="57" t="s">
        <v>378</v>
      </c>
      <c r="F34" s="12" t="s">
        <v>44</v>
      </c>
      <c r="G34" s="12" t="s">
        <v>379</v>
      </c>
      <c r="H34" s="8">
        <v>1830</v>
      </c>
      <c r="I34" s="55" t="s">
        <v>159</v>
      </c>
      <c r="J34" s="81" t="s">
        <v>380</v>
      </c>
      <c r="K34" s="55" t="s">
        <v>35</v>
      </c>
      <c r="L34" s="6" t="s">
        <v>412</v>
      </c>
      <c r="M34" s="6" t="s">
        <v>89</v>
      </c>
      <c r="N34" s="65"/>
      <c r="O34" s="32" t="s">
        <v>413</v>
      </c>
      <c r="P34" s="25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</row>
    <row r="35" spans="1:32" s="95" customFormat="1" x14ac:dyDescent="0.2">
      <c r="A35" s="78" t="s">
        <v>38</v>
      </c>
      <c r="B35" s="98" t="s">
        <v>65</v>
      </c>
      <c r="C35" s="98" t="s">
        <v>7</v>
      </c>
      <c r="D35" s="179" t="s">
        <v>612</v>
      </c>
      <c r="E35" s="57" t="s">
        <v>154</v>
      </c>
      <c r="F35" s="12" t="s">
        <v>44</v>
      </c>
      <c r="G35" s="12" t="s">
        <v>421</v>
      </c>
      <c r="H35" s="8">
        <v>920</v>
      </c>
      <c r="I35" s="55" t="s">
        <v>422</v>
      </c>
      <c r="J35" s="81" t="s">
        <v>144</v>
      </c>
      <c r="K35" s="55" t="s">
        <v>35</v>
      </c>
      <c r="L35" s="6" t="s">
        <v>354</v>
      </c>
      <c r="M35" s="6" t="s">
        <v>355</v>
      </c>
      <c r="N35" s="65"/>
      <c r="O35" s="32" t="s">
        <v>423</v>
      </c>
      <c r="P35" s="25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</row>
    <row r="36" spans="1:32" s="95" customFormat="1" ht="25.5" x14ac:dyDescent="0.2">
      <c r="A36" s="55" t="s">
        <v>38</v>
      </c>
      <c r="B36" s="57" t="s">
        <v>65</v>
      </c>
      <c r="C36" s="57" t="s">
        <v>7</v>
      </c>
      <c r="D36" s="179" t="s">
        <v>73</v>
      </c>
      <c r="E36" s="57" t="s">
        <v>378</v>
      </c>
      <c r="F36" s="12" t="s">
        <v>368</v>
      </c>
      <c r="G36" s="12" t="s">
        <v>379</v>
      </c>
      <c r="H36" s="161">
        <v>58176</v>
      </c>
      <c r="I36" s="55"/>
      <c r="J36" s="81" t="s">
        <v>380</v>
      </c>
      <c r="K36" s="145"/>
      <c r="L36" s="55"/>
      <c r="M36" s="55"/>
      <c r="N36" s="146"/>
      <c r="O36" s="147" t="s">
        <v>454</v>
      </c>
      <c r="P36" s="25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</row>
    <row r="37" spans="1:32" s="95" customFormat="1" ht="25.5" x14ac:dyDescent="0.2">
      <c r="A37" s="55" t="s">
        <v>38</v>
      </c>
      <c r="B37" s="57" t="s">
        <v>65</v>
      </c>
      <c r="C37" s="57" t="s">
        <v>7</v>
      </c>
      <c r="D37" s="179" t="s">
        <v>85</v>
      </c>
      <c r="E37" s="57" t="s">
        <v>153</v>
      </c>
      <c r="F37" s="12" t="s">
        <v>44</v>
      </c>
      <c r="G37" s="12" t="s">
        <v>193</v>
      </c>
      <c r="H37" s="8">
        <f>3109+2328+600+600+2400+2112+2400+1200</f>
        <v>14749</v>
      </c>
      <c r="I37" s="55" t="s">
        <v>480</v>
      </c>
      <c r="J37" s="81" t="s">
        <v>129</v>
      </c>
      <c r="K37" s="145">
        <v>1201</v>
      </c>
      <c r="L37" s="55" t="s">
        <v>470</v>
      </c>
      <c r="M37" s="55" t="s">
        <v>471</v>
      </c>
      <c r="N37" s="146"/>
      <c r="O37" s="56" t="s">
        <v>449</v>
      </c>
      <c r="P37" s="25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</row>
    <row r="38" spans="1:32" s="95" customFormat="1" ht="25.5" x14ac:dyDescent="0.2">
      <c r="A38" s="55" t="s">
        <v>38</v>
      </c>
      <c r="B38" s="57" t="s">
        <v>65</v>
      </c>
      <c r="C38" s="57" t="s">
        <v>7</v>
      </c>
      <c r="D38" s="179" t="s">
        <v>86</v>
      </c>
      <c r="E38" s="11" t="s">
        <v>155</v>
      </c>
      <c r="F38" s="12" t="s">
        <v>44</v>
      </c>
      <c r="G38" s="72" t="s">
        <v>194</v>
      </c>
      <c r="H38" s="8">
        <v>2000000</v>
      </c>
      <c r="I38" s="55" t="s">
        <v>253</v>
      </c>
      <c r="J38" s="81" t="s">
        <v>152</v>
      </c>
      <c r="K38" s="55" t="s">
        <v>126</v>
      </c>
      <c r="L38" s="6" t="s">
        <v>270</v>
      </c>
      <c r="M38" s="6" t="s">
        <v>127</v>
      </c>
      <c r="N38" s="146"/>
      <c r="O38" s="147" t="s">
        <v>743</v>
      </c>
      <c r="P38" s="25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</row>
    <row r="39" spans="1:32" s="95" customFormat="1" ht="25.5" x14ac:dyDescent="0.2">
      <c r="A39" s="176" t="s">
        <v>38</v>
      </c>
      <c r="B39" s="57" t="s">
        <v>65</v>
      </c>
      <c r="C39" s="57" t="s">
        <v>7</v>
      </c>
      <c r="D39" s="179" t="s">
        <v>613</v>
      </c>
      <c r="E39" s="189" t="s">
        <v>153</v>
      </c>
      <c r="F39" s="110" t="s">
        <v>44</v>
      </c>
      <c r="G39" s="190" t="s">
        <v>193</v>
      </c>
      <c r="H39" s="191">
        <v>20041</v>
      </c>
      <c r="I39" s="110">
        <v>16</v>
      </c>
      <c r="J39" s="175" t="s">
        <v>129</v>
      </c>
      <c r="K39" s="176" t="s">
        <v>126</v>
      </c>
      <c r="L39" s="175" t="s">
        <v>130</v>
      </c>
      <c r="M39" s="175" t="s">
        <v>131</v>
      </c>
      <c r="N39" s="180"/>
      <c r="O39" s="61" t="s">
        <v>748</v>
      </c>
      <c r="P39" s="25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</row>
    <row r="40" spans="1:32" s="95" customFormat="1" ht="25.5" x14ac:dyDescent="0.2">
      <c r="A40" s="176"/>
      <c r="B40" s="57"/>
      <c r="C40" s="57"/>
      <c r="D40" s="179" t="s">
        <v>614</v>
      </c>
      <c r="E40" s="11" t="s">
        <v>378</v>
      </c>
      <c r="F40" s="12" t="s">
        <v>375</v>
      </c>
      <c r="G40" s="12" t="s">
        <v>403</v>
      </c>
      <c r="H40" s="192">
        <v>1893</v>
      </c>
      <c r="I40" s="176"/>
      <c r="J40" s="176" t="s">
        <v>380</v>
      </c>
      <c r="K40" s="176"/>
      <c r="L40" s="176"/>
      <c r="M40" s="176"/>
      <c r="N40" s="180"/>
      <c r="O40" s="61" t="s">
        <v>747</v>
      </c>
      <c r="P40" s="25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</row>
    <row r="41" spans="1:32" s="150" customFormat="1" ht="25.5" x14ac:dyDescent="0.2">
      <c r="A41" s="176"/>
      <c r="B41" s="57"/>
      <c r="C41" s="57"/>
      <c r="D41" s="179" t="s">
        <v>615</v>
      </c>
      <c r="E41" s="11" t="s">
        <v>378</v>
      </c>
      <c r="F41" s="12" t="s">
        <v>472</v>
      </c>
      <c r="G41" s="12" t="s">
        <v>403</v>
      </c>
      <c r="H41" s="192">
        <v>1436</v>
      </c>
      <c r="I41" s="176"/>
      <c r="J41" s="176" t="s">
        <v>380</v>
      </c>
      <c r="K41" s="176"/>
      <c r="L41" s="176"/>
      <c r="M41" s="176"/>
      <c r="N41" s="180"/>
      <c r="O41" s="61" t="s">
        <v>747</v>
      </c>
      <c r="P41" s="2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</row>
    <row r="42" spans="1:32" s="150" customFormat="1" ht="25.5" x14ac:dyDescent="0.2">
      <c r="A42" s="176"/>
      <c r="B42" s="57"/>
      <c r="C42" s="57"/>
      <c r="D42" s="179" t="s">
        <v>616</v>
      </c>
      <c r="E42" s="11" t="s">
        <v>378</v>
      </c>
      <c r="F42" s="12" t="s">
        <v>368</v>
      </c>
      <c r="G42" s="12" t="s">
        <v>403</v>
      </c>
      <c r="H42" s="192">
        <v>1203</v>
      </c>
      <c r="I42" s="176"/>
      <c r="J42" s="176" t="s">
        <v>380</v>
      </c>
      <c r="K42" s="176"/>
      <c r="L42" s="176"/>
      <c r="M42" s="176"/>
      <c r="N42" s="180"/>
      <c r="O42" s="61" t="s">
        <v>747</v>
      </c>
      <c r="P42" s="2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</row>
    <row r="43" spans="1:32" s="150" customFormat="1" ht="25.5" x14ac:dyDescent="0.2">
      <c r="A43" s="176" t="s">
        <v>38</v>
      </c>
      <c r="B43" s="57" t="s">
        <v>65</v>
      </c>
      <c r="C43" s="57" t="s">
        <v>7</v>
      </c>
      <c r="D43" s="179" t="s">
        <v>617</v>
      </c>
      <c r="E43" s="57" t="s">
        <v>760</v>
      </c>
      <c r="F43" s="12" t="s">
        <v>44</v>
      </c>
      <c r="G43" s="12" t="s">
        <v>761</v>
      </c>
      <c r="H43" s="8">
        <v>780</v>
      </c>
      <c r="I43" s="176" t="s">
        <v>427</v>
      </c>
      <c r="J43" s="183" t="s">
        <v>762</v>
      </c>
      <c r="K43" s="176" t="s">
        <v>35</v>
      </c>
      <c r="L43" s="176" t="s">
        <v>130</v>
      </c>
      <c r="M43" s="176" t="s">
        <v>131</v>
      </c>
      <c r="N43" s="180"/>
      <c r="O43" s="56" t="s">
        <v>763</v>
      </c>
      <c r="P43" s="2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</row>
    <row r="44" spans="1:32" s="150" customFormat="1" ht="25.5" x14ac:dyDescent="0.2">
      <c r="A44" s="78" t="s">
        <v>38</v>
      </c>
      <c r="B44" s="98" t="s">
        <v>65</v>
      </c>
      <c r="C44" s="98" t="s">
        <v>7</v>
      </c>
      <c r="D44" s="179" t="s">
        <v>618</v>
      </c>
      <c r="E44" s="57" t="s">
        <v>153</v>
      </c>
      <c r="F44" s="12" t="s">
        <v>44</v>
      </c>
      <c r="G44" s="12" t="s">
        <v>193</v>
      </c>
      <c r="H44" s="8">
        <v>1626930</v>
      </c>
      <c r="I44" s="176">
        <v>16</v>
      </c>
      <c r="J44" s="183" t="s">
        <v>129</v>
      </c>
      <c r="K44" s="176" t="s">
        <v>419</v>
      </c>
      <c r="L44" s="6" t="s">
        <v>130</v>
      </c>
      <c r="M44" s="6" t="s">
        <v>131</v>
      </c>
      <c r="N44" s="180">
        <v>44104</v>
      </c>
      <c r="O44" s="32" t="s">
        <v>766</v>
      </c>
      <c r="P44" s="2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</row>
    <row r="45" spans="1:32" s="150" customFormat="1" ht="25.5" x14ac:dyDescent="0.2">
      <c r="A45" s="78"/>
      <c r="B45" s="98"/>
      <c r="C45" s="98"/>
      <c r="D45" s="179" t="s">
        <v>619</v>
      </c>
      <c r="E45" s="57" t="s">
        <v>378</v>
      </c>
      <c r="F45" s="12" t="s">
        <v>375</v>
      </c>
      <c r="G45" s="12" t="s">
        <v>403</v>
      </c>
      <c r="H45" s="8">
        <v>157512</v>
      </c>
      <c r="I45" s="176"/>
      <c r="J45" s="183" t="s">
        <v>380</v>
      </c>
      <c r="K45" s="176"/>
      <c r="L45" s="6"/>
      <c r="M45" s="6"/>
      <c r="N45" s="180"/>
      <c r="O45" s="32" t="s">
        <v>766</v>
      </c>
      <c r="P45" s="2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</row>
    <row r="46" spans="1:32" s="150" customFormat="1" ht="25.5" x14ac:dyDescent="0.2">
      <c r="A46" s="78"/>
      <c r="B46" s="98"/>
      <c r="C46" s="98"/>
      <c r="D46" s="179" t="s">
        <v>620</v>
      </c>
      <c r="E46" s="57" t="s">
        <v>378</v>
      </c>
      <c r="F46" s="12" t="s">
        <v>472</v>
      </c>
      <c r="G46" s="12" t="s">
        <v>403</v>
      </c>
      <c r="H46" s="8">
        <v>139588</v>
      </c>
      <c r="I46" s="176"/>
      <c r="J46" s="183" t="s">
        <v>380</v>
      </c>
      <c r="K46" s="176"/>
      <c r="L46" s="6"/>
      <c r="M46" s="6"/>
      <c r="N46" s="180"/>
      <c r="O46" s="32" t="s">
        <v>766</v>
      </c>
      <c r="P46" s="2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</row>
    <row r="47" spans="1:32" s="150" customFormat="1" ht="25.5" x14ac:dyDescent="0.2">
      <c r="A47" s="78"/>
      <c r="B47" s="98"/>
      <c r="C47" s="98"/>
      <c r="D47" s="179" t="s">
        <v>621</v>
      </c>
      <c r="E47" s="57" t="s">
        <v>378</v>
      </c>
      <c r="F47" s="12" t="s">
        <v>368</v>
      </c>
      <c r="G47" s="12" t="s">
        <v>403</v>
      </c>
      <c r="H47" s="8">
        <v>111004</v>
      </c>
      <c r="I47" s="176"/>
      <c r="J47" s="183" t="s">
        <v>380</v>
      </c>
      <c r="K47" s="176"/>
      <c r="L47" s="6"/>
      <c r="M47" s="6"/>
      <c r="N47" s="180"/>
      <c r="O47" s="32" t="s">
        <v>766</v>
      </c>
      <c r="P47" s="2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</row>
    <row r="48" spans="1:32" s="150" customFormat="1" ht="25.5" x14ac:dyDescent="0.2">
      <c r="A48" s="78" t="s">
        <v>38</v>
      </c>
      <c r="B48" s="98" t="s">
        <v>65</v>
      </c>
      <c r="C48" s="98" t="s">
        <v>7</v>
      </c>
      <c r="D48" s="179" t="s">
        <v>622</v>
      </c>
      <c r="E48" s="57" t="s">
        <v>153</v>
      </c>
      <c r="F48" s="12" t="s">
        <v>44</v>
      </c>
      <c r="G48" s="12" t="s">
        <v>193</v>
      </c>
      <c r="H48" s="8">
        <v>281559</v>
      </c>
      <c r="I48" s="176">
        <v>16</v>
      </c>
      <c r="J48" s="183" t="s">
        <v>129</v>
      </c>
      <c r="K48" s="176" t="s">
        <v>771</v>
      </c>
      <c r="L48" s="6" t="s">
        <v>130</v>
      </c>
      <c r="M48" s="6" t="s">
        <v>131</v>
      </c>
      <c r="N48" s="180"/>
      <c r="O48" s="32" t="s">
        <v>772</v>
      </c>
      <c r="P48" s="2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</row>
    <row r="49" spans="1:32" s="150" customFormat="1" ht="25.5" x14ac:dyDescent="0.2">
      <c r="A49" s="78"/>
      <c r="B49" s="98"/>
      <c r="C49" s="98"/>
      <c r="D49" s="179" t="s">
        <v>623</v>
      </c>
      <c r="E49" s="57" t="s">
        <v>378</v>
      </c>
      <c r="F49" s="12" t="s">
        <v>375</v>
      </c>
      <c r="G49" s="12" t="s">
        <v>403</v>
      </c>
      <c r="H49" s="8">
        <v>18564</v>
      </c>
      <c r="I49" s="176"/>
      <c r="J49" s="183" t="s">
        <v>380</v>
      </c>
      <c r="K49" s="176"/>
      <c r="L49" s="6"/>
      <c r="M49" s="6"/>
      <c r="N49" s="180"/>
      <c r="O49" s="32" t="s">
        <v>772</v>
      </c>
      <c r="P49" s="2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</row>
    <row r="50" spans="1:32" s="150" customFormat="1" ht="25.5" x14ac:dyDescent="0.2">
      <c r="A50" s="78"/>
      <c r="B50" s="98"/>
      <c r="C50" s="98"/>
      <c r="D50" s="179" t="s">
        <v>624</v>
      </c>
      <c r="E50" s="57" t="s">
        <v>378</v>
      </c>
      <c r="F50" s="12" t="s">
        <v>472</v>
      </c>
      <c r="G50" s="12" t="s">
        <v>403</v>
      </c>
      <c r="H50" s="8">
        <v>19597</v>
      </c>
      <c r="I50" s="176"/>
      <c r="J50" s="183" t="s">
        <v>380</v>
      </c>
      <c r="K50" s="176"/>
      <c r="L50" s="6"/>
      <c r="M50" s="6"/>
      <c r="N50" s="180"/>
      <c r="O50" s="32" t="s">
        <v>772</v>
      </c>
      <c r="P50" s="2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</row>
    <row r="51" spans="1:32" s="150" customFormat="1" ht="25.5" x14ac:dyDescent="0.2">
      <c r="A51" s="78"/>
      <c r="B51" s="98"/>
      <c r="C51" s="98"/>
      <c r="D51" s="179" t="s">
        <v>625</v>
      </c>
      <c r="E51" s="57" t="s">
        <v>378</v>
      </c>
      <c r="F51" s="12" t="s">
        <v>368</v>
      </c>
      <c r="G51" s="12" t="s">
        <v>403</v>
      </c>
      <c r="H51" s="8">
        <v>16744</v>
      </c>
      <c r="I51" s="176"/>
      <c r="J51" s="183" t="s">
        <v>380</v>
      </c>
      <c r="K51" s="176"/>
      <c r="L51" s="6"/>
      <c r="M51" s="6"/>
      <c r="N51" s="180"/>
      <c r="O51" s="32" t="s">
        <v>772</v>
      </c>
      <c r="P51" s="2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</row>
    <row r="52" spans="1:32" s="150" customFormat="1" ht="25.5" x14ac:dyDescent="0.2">
      <c r="A52" s="78" t="s">
        <v>38</v>
      </c>
      <c r="B52" s="98" t="s">
        <v>65</v>
      </c>
      <c r="C52" s="98" t="s">
        <v>7</v>
      </c>
      <c r="D52" s="179" t="s">
        <v>352</v>
      </c>
      <c r="E52" s="57" t="s">
        <v>153</v>
      </c>
      <c r="F52" s="12" t="s">
        <v>44</v>
      </c>
      <c r="G52" s="12" t="s">
        <v>193</v>
      </c>
      <c r="H52" s="8">
        <v>84384</v>
      </c>
      <c r="I52" s="176">
        <v>16</v>
      </c>
      <c r="J52" s="183" t="s">
        <v>129</v>
      </c>
      <c r="K52" s="176" t="s">
        <v>35</v>
      </c>
      <c r="L52" s="6" t="s">
        <v>130</v>
      </c>
      <c r="M52" s="6" t="s">
        <v>131</v>
      </c>
      <c r="N52" s="180"/>
      <c r="O52" s="32" t="s">
        <v>800</v>
      </c>
      <c r="P52" s="2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</row>
    <row r="53" spans="1:32" s="150" customFormat="1" ht="25.5" x14ac:dyDescent="0.2">
      <c r="A53" s="78"/>
      <c r="B53" s="98"/>
      <c r="C53" s="98"/>
      <c r="D53" s="179" t="s">
        <v>626</v>
      </c>
      <c r="E53" s="57" t="s">
        <v>378</v>
      </c>
      <c r="F53" s="12" t="s">
        <v>375</v>
      </c>
      <c r="G53" s="12" t="s">
        <v>403</v>
      </c>
      <c r="H53" s="8">
        <v>7481</v>
      </c>
      <c r="I53" s="176"/>
      <c r="J53" s="183" t="s">
        <v>380</v>
      </c>
      <c r="K53" s="176"/>
      <c r="L53" s="6"/>
      <c r="M53" s="6"/>
      <c r="N53" s="180"/>
      <c r="O53" s="32" t="s">
        <v>800</v>
      </c>
      <c r="P53" s="2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</row>
    <row r="54" spans="1:32" s="150" customFormat="1" ht="25.5" x14ac:dyDescent="0.2">
      <c r="A54" s="78"/>
      <c r="B54" s="98"/>
      <c r="C54" s="98"/>
      <c r="D54" s="179" t="s">
        <v>627</v>
      </c>
      <c r="E54" s="57" t="s">
        <v>378</v>
      </c>
      <c r="F54" s="12" t="s">
        <v>472</v>
      </c>
      <c r="G54" s="12" t="s">
        <v>403</v>
      </c>
      <c r="H54" s="8">
        <v>3042</v>
      </c>
      <c r="I54" s="176"/>
      <c r="J54" s="183" t="s">
        <v>380</v>
      </c>
      <c r="K54" s="176"/>
      <c r="L54" s="6"/>
      <c r="M54" s="6"/>
      <c r="N54" s="180"/>
      <c r="O54" s="32" t="s">
        <v>800</v>
      </c>
      <c r="P54" s="2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</row>
    <row r="55" spans="1:32" s="150" customFormat="1" ht="25.5" x14ac:dyDescent="0.2">
      <c r="A55" s="78"/>
      <c r="B55" s="98"/>
      <c r="C55" s="98"/>
      <c r="D55" s="179" t="s">
        <v>628</v>
      </c>
      <c r="E55" s="57" t="s">
        <v>378</v>
      </c>
      <c r="F55" s="12" t="s">
        <v>368</v>
      </c>
      <c r="G55" s="12" t="s">
        <v>403</v>
      </c>
      <c r="H55" s="8">
        <v>6508</v>
      </c>
      <c r="I55" s="176"/>
      <c r="J55" s="183" t="s">
        <v>380</v>
      </c>
      <c r="K55" s="176"/>
      <c r="L55" s="6"/>
      <c r="M55" s="6"/>
      <c r="N55" s="180"/>
      <c r="O55" s="32" t="s">
        <v>800</v>
      </c>
      <c r="P55" s="2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</row>
    <row r="56" spans="1:32" s="150" customFormat="1" ht="25.5" x14ac:dyDescent="0.2">
      <c r="A56" s="78" t="s">
        <v>38</v>
      </c>
      <c r="B56" s="98" t="s">
        <v>65</v>
      </c>
      <c r="C56" s="98" t="s">
        <v>7</v>
      </c>
      <c r="D56" s="179" t="s">
        <v>629</v>
      </c>
      <c r="E56" s="57" t="s">
        <v>153</v>
      </c>
      <c r="F56" s="12" t="s">
        <v>44</v>
      </c>
      <c r="G56" s="12" t="s">
        <v>193</v>
      </c>
      <c r="H56" s="8">
        <v>265914</v>
      </c>
      <c r="I56" s="176">
        <v>16</v>
      </c>
      <c r="J56" s="183" t="s">
        <v>129</v>
      </c>
      <c r="K56" s="176" t="s">
        <v>419</v>
      </c>
      <c r="L56" s="6" t="s">
        <v>130</v>
      </c>
      <c r="M56" s="6" t="s">
        <v>131</v>
      </c>
      <c r="N56" s="180"/>
      <c r="O56" s="32" t="s">
        <v>831</v>
      </c>
      <c r="P56" s="2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</row>
    <row r="57" spans="1:32" s="150" customFormat="1" hidden="1" x14ac:dyDescent="0.2">
      <c r="A57" s="78"/>
      <c r="B57" s="98"/>
      <c r="C57" s="98"/>
      <c r="D57" s="179"/>
      <c r="E57" s="57"/>
      <c r="F57" s="12"/>
      <c r="G57" s="12"/>
      <c r="H57" s="8"/>
      <c r="I57" s="176"/>
      <c r="J57" s="183"/>
      <c r="K57" s="176"/>
      <c r="L57" s="6"/>
      <c r="M57" s="6"/>
      <c r="N57" s="180"/>
      <c r="O57" s="32"/>
      <c r="P57" s="2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</row>
    <row r="58" spans="1:32" s="95" customFormat="1" hidden="1" x14ac:dyDescent="0.2">
      <c r="A58" s="78" t="s">
        <v>38</v>
      </c>
      <c r="B58" s="98" t="s">
        <v>65</v>
      </c>
      <c r="C58" s="98" t="s">
        <v>7</v>
      </c>
      <c r="D58" s="62"/>
      <c r="E58" s="11"/>
      <c r="F58" s="12"/>
      <c r="G58" s="12"/>
      <c r="H58" s="8"/>
      <c r="I58" s="55"/>
      <c r="J58" s="82"/>
      <c r="K58" s="55"/>
      <c r="L58" s="6"/>
      <c r="M58" s="6"/>
      <c r="N58" s="65"/>
      <c r="O58" s="32"/>
      <c r="P58" s="25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</row>
    <row r="59" spans="1:32" x14ac:dyDescent="0.2">
      <c r="A59" s="32"/>
      <c r="B59" s="30"/>
      <c r="C59" s="30"/>
      <c r="D59" s="30"/>
      <c r="E59" s="30"/>
      <c r="F59" s="30"/>
      <c r="G59" s="30"/>
      <c r="H59" s="31"/>
      <c r="I59" s="32"/>
      <c r="J59" s="83"/>
      <c r="K59" s="32"/>
      <c r="L59" s="32"/>
      <c r="M59" s="32"/>
      <c r="N59" s="33"/>
      <c r="O59" s="32"/>
      <c r="P59" s="25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</row>
    <row r="60" spans="1:32" x14ac:dyDescent="0.2">
      <c r="A60" s="34"/>
      <c r="B60" s="30"/>
      <c r="C60" s="30"/>
      <c r="D60" s="30"/>
      <c r="E60" s="34" t="s">
        <v>40</v>
      </c>
      <c r="F60" s="30"/>
      <c r="G60" s="30"/>
      <c r="H60" s="31"/>
      <c r="I60" s="32"/>
      <c r="J60" s="83"/>
      <c r="K60" s="32"/>
      <c r="L60" s="32"/>
      <c r="M60" s="32"/>
      <c r="N60" s="33"/>
      <c r="O60" s="32"/>
      <c r="P60" s="25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</row>
    <row r="61" spans="1:32" x14ac:dyDescent="0.2">
      <c r="A61" s="99"/>
      <c r="B61" s="35"/>
      <c r="C61" s="35"/>
      <c r="D61" s="30"/>
      <c r="E61" s="34"/>
      <c r="F61" s="30"/>
      <c r="G61" s="30"/>
      <c r="H61" s="31"/>
      <c r="I61" s="32"/>
      <c r="J61" s="83"/>
      <c r="K61" s="32"/>
      <c r="L61" s="32"/>
      <c r="M61" s="32"/>
      <c r="N61" s="33"/>
      <c r="O61" s="32"/>
      <c r="P61" s="25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</row>
    <row r="62" spans="1:32" x14ac:dyDescent="0.2">
      <c r="A62" s="97"/>
      <c r="B62" s="53"/>
      <c r="C62" s="53"/>
      <c r="D62" s="9" t="s">
        <v>60</v>
      </c>
      <c r="E62" s="9" t="s">
        <v>36</v>
      </c>
      <c r="F62" s="9" t="s">
        <v>37</v>
      </c>
      <c r="G62" s="9" t="s">
        <v>37</v>
      </c>
      <c r="H62" s="5" t="s">
        <v>9</v>
      </c>
      <c r="I62" s="113" t="s">
        <v>53</v>
      </c>
      <c r="J62" s="114" t="s">
        <v>46</v>
      </c>
      <c r="K62" s="113" t="s">
        <v>52</v>
      </c>
      <c r="L62" s="113" t="s">
        <v>50</v>
      </c>
      <c r="M62" s="113" t="s">
        <v>51</v>
      </c>
      <c r="N62" s="76"/>
      <c r="O62" s="75" t="s">
        <v>16</v>
      </c>
      <c r="P62" s="25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</row>
    <row r="63" spans="1:32" x14ac:dyDescent="0.2">
      <c r="A63" s="55" t="s">
        <v>38</v>
      </c>
      <c r="B63" s="57" t="s">
        <v>65</v>
      </c>
      <c r="C63" s="57" t="s">
        <v>7</v>
      </c>
      <c r="D63" s="62" t="s">
        <v>74</v>
      </c>
      <c r="E63" s="11" t="s">
        <v>153</v>
      </c>
      <c r="F63" s="13" t="s">
        <v>44</v>
      </c>
      <c r="G63" s="12" t="s">
        <v>296</v>
      </c>
      <c r="H63" s="8">
        <v>-44230</v>
      </c>
      <c r="I63" s="55" t="s">
        <v>73</v>
      </c>
      <c r="J63" s="81" t="s">
        <v>129</v>
      </c>
      <c r="K63" s="55" t="s">
        <v>35</v>
      </c>
      <c r="L63" s="55" t="s">
        <v>130</v>
      </c>
      <c r="M63" s="55" t="s">
        <v>131</v>
      </c>
      <c r="N63" s="65"/>
      <c r="O63" s="56" t="s">
        <v>297</v>
      </c>
      <c r="P63" s="25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</row>
    <row r="64" spans="1:32" s="150" customFormat="1" ht="25.5" x14ac:dyDescent="0.2">
      <c r="A64" s="55"/>
      <c r="B64" s="57"/>
      <c r="C64" s="57"/>
      <c r="D64" s="62" t="s">
        <v>75</v>
      </c>
      <c r="E64" s="11" t="s">
        <v>153</v>
      </c>
      <c r="F64" s="12" t="s">
        <v>368</v>
      </c>
      <c r="G64" s="12" t="s">
        <v>448</v>
      </c>
      <c r="H64" s="166">
        <v>-3300</v>
      </c>
      <c r="I64" s="55"/>
      <c r="J64" s="81" t="s">
        <v>153</v>
      </c>
      <c r="K64" s="55"/>
      <c r="L64" s="55"/>
      <c r="M64" s="55"/>
      <c r="N64" s="164" t="s">
        <v>411</v>
      </c>
      <c r="O64" s="56" t="s">
        <v>449</v>
      </c>
      <c r="P64" s="25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24"/>
    </row>
    <row r="65" spans="1:33" s="150" customFormat="1" ht="38.25" x14ac:dyDescent="0.2">
      <c r="A65" s="55"/>
      <c r="B65" s="57"/>
      <c r="C65" s="57"/>
      <c r="D65" s="62" t="s">
        <v>76</v>
      </c>
      <c r="E65" s="57" t="s">
        <v>378</v>
      </c>
      <c r="F65" s="12" t="s">
        <v>368</v>
      </c>
      <c r="G65" s="12" t="s">
        <v>450</v>
      </c>
      <c r="H65" s="166">
        <v>-4857</v>
      </c>
      <c r="I65" s="167"/>
      <c r="J65" s="168" t="s">
        <v>378</v>
      </c>
      <c r="K65" s="167"/>
      <c r="L65" s="167"/>
      <c r="M65" s="167"/>
      <c r="N65" s="164" t="s">
        <v>411</v>
      </c>
      <c r="O65" s="169" t="s">
        <v>451</v>
      </c>
      <c r="P65" s="25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24"/>
    </row>
    <row r="66" spans="1:33" s="150" customFormat="1" ht="38.25" x14ac:dyDescent="0.2">
      <c r="A66" s="55"/>
      <c r="B66" s="57"/>
      <c r="C66" s="57"/>
      <c r="D66" s="62" t="s">
        <v>77</v>
      </c>
      <c r="E66" s="57" t="s">
        <v>378</v>
      </c>
      <c r="F66" s="12" t="s">
        <v>368</v>
      </c>
      <c r="G66" s="12" t="s">
        <v>450</v>
      </c>
      <c r="H66" s="166">
        <v>-6685</v>
      </c>
      <c r="I66" s="167"/>
      <c r="J66" s="168" t="s">
        <v>378</v>
      </c>
      <c r="K66" s="167"/>
      <c r="L66" s="167"/>
      <c r="M66" s="167"/>
      <c r="N66" s="164" t="s">
        <v>411</v>
      </c>
      <c r="O66" s="169" t="s">
        <v>452</v>
      </c>
      <c r="P66" s="25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24"/>
    </row>
    <row r="67" spans="1:33" s="150" customFormat="1" ht="38.25" x14ac:dyDescent="0.2">
      <c r="A67" s="55"/>
      <c r="B67" s="57"/>
      <c r="C67" s="57"/>
      <c r="D67" s="62" t="s">
        <v>78</v>
      </c>
      <c r="E67" s="57" t="s">
        <v>378</v>
      </c>
      <c r="F67" s="12" t="s">
        <v>368</v>
      </c>
      <c r="G67" s="12" t="s">
        <v>450</v>
      </c>
      <c r="H67" s="166">
        <v>-6178</v>
      </c>
      <c r="I67" s="167"/>
      <c r="J67" s="168" t="s">
        <v>378</v>
      </c>
      <c r="K67" s="167"/>
      <c r="L67" s="167"/>
      <c r="M67" s="167"/>
      <c r="N67" s="164" t="s">
        <v>411</v>
      </c>
      <c r="O67" s="169" t="s">
        <v>453</v>
      </c>
      <c r="P67" s="25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24"/>
    </row>
    <row r="68" spans="1:33" s="150" customFormat="1" ht="25.5" x14ac:dyDescent="0.2">
      <c r="A68" s="78"/>
      <c r="B68" s="98"/>
      <c r="C68" s="98"/>
      <c r="D68" s="62" t="s">
        <v>79</v>
      </c>
      <c r="E68" s="57" t="s">
        <v>378</v>
      </c>
      <c r="F68" s="12" t="s">
        <v>472</v>
      </c>
      <c r="G68" s="12" t="s">
        <v>379</v>
      </c>
      <c r="H68" s="166">
        <v>-1221</v>
      </c>
      <c r="I68" s="167"/>
      <c r="J68" s="168" t="s">
        <v>378</v>
      </c>
      <c r="K68" s="167"/>
      <c r="L68" s="167"/>
      <c r="M68" s="167"/>
      <c r="N68" s="164"/>
      <c r="O68" s="169" t="s">
        <v>451</v>
      </c>
      <c r="P68" s="25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24"/>
    </row>
    <row r="69" spans="1:33" s="150" customFormat="1" ht="25.5" x14ac:dyDescent="0.2">
      <c r="A69" s="78"/>
      <c r="B69" s="98"/>
      <c r="C69" s="98"/>
      <c r="D69" s="62" t="s">
        <v>80</v>
      </c>
      <c r="E69" s="57" t="s">
        <v>378</v>
      </c>
      <c r="F69" s="12" t="s">
        <v>375</v>
      </c>
      <c r="G69" s="12" t="s">
        <v>379</v>
      </c>
      <c r="H69" s="166">
        <v>-5814</v>
      </c>
      <c r="I69" s="167"/>
      <c r="J69" s="168" t="s">
        <v>378</v>
      </c>
      <c r="K69" s="167"/>
      <c r="L69" s="167"/>
      <c r="M69" s="167"/>
      <c r="N69" s="164"/>
      <c r="O69" s="169" t="s">
        <v>451</v>
      </c>
      <c r="P69" s="25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24"/>
    </row>
    <row r="70" spans="1:33" s="150" customFormat="1" hidden="1" x14ac:dyDescent="0.2">
      <c r="A70" s="78"/>
      <c r="B70" s="98"/>
      <c r="C70" s="98"/>
      <c r="D70" s="62" t="s">
        <v>610</v>
      </c>
      <c r="E70" s="57"/>
      <c r="F70" s="12"/>
      <c r="G70" s="12"/>
      <c r="H70" s="166"/>
      <c r="I70" s="167"/>
      <c r="J70" s="168"/>
      <c r="K70" s="167"/>
      <c r="L70" s="167"/>
      <c r="M70" s="167"/>
      <c r="N70" s="164"/>
      <c r="O70" s="169"/>
      <c r="P70" s="25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24"/>
    </row>
    <row r="71" spans="1:33" hidden="1" x14ac:dyDescent="0.2">
      <c r="A71" s="26"/>
      <c r="B71" s="26"/>
      <c r="C71" s="26"/>
      <c r="D71" s="62" t="s">
        <v>609</v>
      </c>
      <c r="E71" s="7"/>
      <c r="F71" s="7"/>
      <c r="G71" s="7"/>
      <c r="H71" s="7"/>
      <c r="I71" s="7"/>
      <c r="J71" s="82"/>
      <c r="K71" s="7"/>
      <c r="L71" s="7"/>
      <c r="M71" s="7"/>
      <c r="N71" s="7"/>
      <c r="P71" s="25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24"/>
      <c r="AG71" s="54"/>
    </row>
    <row r="72" spans="1:33" x14ac:dyDescent="0.2">
      <c r="A72" s="41"/>
      <c r="B72" s="39"/>
      <c r="C72" s="39"/>
      <c r="D72" s="39"/>
      <c r="E72" s="39"/>
      <c r="F72" s="39"/>
      <c r="G72" s="39"/>
      <c r="H72" s="40"/>
      <c r="I72" s="41"/>
      <c r="J72" s="84"/>
      <c r="K72" s="41"/>
      <c r="L72" s="41"/>
      <c r="M72" s="41"/>
      <c r="N72" s="63"/>
      <c r="O72" s="32"/>
      <c r="P72" s="25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</row>
    <row r="73" spans="1:33" ht="15.75" x14ac:dyDescent="0.25">
      <c r="A73" s="32"/>
      <c r="B73" s="30"/>
      <c r="C73" s="30"/>
      <c r="D73" s="30"/>
      <c r="E73" s="30"/>
      <c r="F73" s="21" t="s">
        <v>41</v>
      </c>
      <c r="G73" s="30"/>
      <c r="H73" s="31"/>
      <c r="I73" s="32"/>
      <c r="J73" s="83"/>
      <c r="K73" s="32"/>
      <c r="L73" s="32"/>
      <c r="M73" s="32"/>
      <c r="N73" s="64"/>
      <c r="O73" s="32"/>
      <c r="P73" s="25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</row>
    <row r="74" spans="1:33" x14ac:dyDescent="0.2">
      <c r="A74" s="32"/>
      <c r="B74" s="30"/>
      <c r="C74" s="30"/>
      <c r="D74" s="30"/>
      <c r="E74" s="30"/>
      <c r="F74" s="30"/>
      <c r="G74" s="30"/>
      <c r="H74" s="31"/>
      <c r="I74" s="32"/>
      <c r="J74" s="83"/>
      <c r="K74" s="32"/>
      <c r="L74" s="32"/>
      <c r="M74" s="32"/>
      <c r="N74" s="33"/>
      <c r="O74" s="32"/>
      <c r="P74" s="25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</row>
    <row r="75" spans="1:33" x14ac:dyDescent="0.2">
      <c r="A75" s="32"/>
      <c r="B75" s="30"/>
      <c r="C75" s="30"/>
      <c r="D75" s="30"/>
      <c r="E75" s="34" t="s">
        <v>42</v>
      </c>
      <c r="F75" s="30"/>
      <c r="G75" s="30"/>
      <c r="H75" s="31"/>
      <c r="I75" s="32"/>
      <c r="J75" s="83"/>
      <c r="K75" s="32"/>
      <c r="L75" s="32"/>
      <c r="M75" s="32"/>
      <c r="N75" s="33"/>
      <c r="O75" s="32"/>
      <c r="P75" s="25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</row>
    <row r="76" spans="1:33" x14ac:dyDescent="0.2">
      <c r="A76" s="37"/>
      <c r="B76" s="35"/>
      <c r="C76" s="35"/>
      <c r="D76" s="35"/>
      <c r="E76" s="35"/>
      <c r="F76" s="35"/>
      <c r="G76" s="35"/>
      <c r="H76" s="36"/>
      <c r="I76" s="37"/>
      <c r="J76" s="85"/>
      <c r="K76" s="37"/>
      <c r="L76" s="37"/>
      <c r="M76" s="37"/>
      <c r="N76" s="38"/>
      <c r="O76" s="32"/>
      <c r="P76" s="25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</row>
    <row r="77" spans="1:33" x14ac:dyDescent="0.2">
      <c r="A77" s="97"/>
      <c r="B77" s="53"/>
      <c r="C77" s="53"/>
      <c r="D77" s="9" t="s">
        <v>60</v>
      </c>
      <c r="E77" s="43" t="s">
        <v>36</v>
      </c>
      <c r="F77" s="43" t="s">
        <v>37</v>
      </c>
      <c r="G77" s="43" t="s">
        <v>37</v>
      </c>
      <c r="H77" s="28" t="s">
        <v>9</v>
      </c>
      <c r="I77" s="111" t="s">
        <v>53</v>
      </c>
      <c r="J77" s="112" t="s">
        <v>46</v>
      </c>
      <c r="K77" s="111" t="s">
        <v>52</v>
      </c>
      <c r="L77" s="111" t="s">
        <v>50</v>
      </c>
      <c r="M77" s="111" t="s">
        <v>51</v>
      </c>
      <c r="N77" s="50"/>
      <c r="O77" s="48" t="s">
        <v>16</v>
      </c>
      <c r="P77" s="25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</row>
    <row r="78" spans="1:33" s="150" customFormat="1" x14ac:dyDescent="0.2">
      <c r="A78" s="107" t="s">
        <v>34</v>
      </c>
      <c r="B78" s="108" t="s">
        <v>65</v>
      </c>
      <c r="C78" s="109" t="s">
        <v>7</v>
      </c>
      <c r="D78" s="77" t="s">
        <v>74</v>
      </c>
      <c r="E78" s="12" t="s">
        <v>382</v>
      </c>
      <c r="F78" s="12" t="s">
        <v>44</v>
      </c>
      <c r="G78" s="12" t="s">
        <v>403</v>
      </c>
      <c r="H78" s="74">
        <f>H33+H36+H65+H66+H67+H68+H69+H40+H41+H42</f>
        <v>248864</v>
      </c>
      <c r="I78" s="55" t="s">
        <v>73</v>
      </c>
      <c r="J78" s="87">
        <v>7200</v>
      </c>
      <c r="K78" s="55" t="s">
        <v>35</v>
      </c>
      <c r="L78" s="55" t="s">
        <v>383</v>
      </c>
      <c r="M78" s="55" t="s">
        <v>384</v>
      </c>
      <c r="N78" s="65"/>
      <c r="O78" s="61" t="s">
        <v>463</v>
      </c>
      <c r="P78" s="25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</row>
    <row r="79" spans="1:33" s="150" customFormat="1" x14ac:dyDescent="0.2">
      <c r="A79" s="107" t="s">
        <v>34</v>
      </c>
      <c r="B79" s="108" t="s">
        <v>65</v>
      </c>
      <c r="C79" s="109" t="s">
        <v>7</v>
      </c>
      <c r="D79" s="77" t="s">
        <v>75</v>
      </c>
      <c r="E79" s="12" t="s">
        <v>382</v>
      </c>
      <c r="F79" s="12" t="s">
        <v>44</v>
      </c>
      <c r="G79" s="12" t="s">
        <v>403</v>
      </c>
      <c r="H79" s="74">
        <f>408104+H53+H54+H55</f>
        <v>425135</v>
      </c>
      <c r="I79" s="176">
        <v>16</v>
      </c>
      <c r="J79" s="87">
        <v>7200</v>
      </c>
      <c r="K79" s="176">
        <v>1201</v>
      </c>
      <c r="L79" s="176" t="s">
        <v>768</v>
      </c>
      <c r="M79" s="176" t="s">
        <v>384</v>
      </c>
      <c r="N79" s="180"/>
      <c r="O79" s="61" t="s">
        <v>767</v>
      </c>
      <c r="P79" s="25"/>
      <c r="Q79" s="175"/>
      <c r="R79" s="175"/>
      <c r="S79" s="175"/>
      <c r="T79" s="175"/>
      <c r="U79" s="175"/>
      <c r="V79" s="175"/>
      <c r="W79" s="175"/>
      <c r="X79" s="175"/>
      <c r="Y79" s="175"/>
      <c r="Z79" s="175"/>
      <c r="AA79" s="175"/>
      <c r="AB79" s="175"/>
      <c r="AC79" s="175"/>
      <c r="AD79" s="175"/>
      <c r="AE79" s="175"/>
      <c r="AF79" s="175"/>
    </row>
    <row r="80" spans="1:33" s="150" customFormat="1" x14ac:dyDescent="0.2">
      <c r="A80" s="107" t="s">
        <v>34</v>
      </c>
      <c r="B80" s="108" t="s">
        <v>65</v>
      </c>
      <c r="C80" s="109" t="s">
        <v>7</v>
      </c>
      <c r="D80" s="77" t="s">
        <v>76</v>
      </c>
      <c r="E80" s="12" t="s">
        <v>382</v>
      </c>
      <c r="F80" s="12" t="s">
        <v>44</v>
      </c>
      <c r="G80" s="12" t="s">
        <v>403</v>
      </c>
      <c r="H80" s="74">
        <v>54905</v>
      </c>
      <c r="I80" s="176">
        <v>16</v>
      </c>
      <c r="J80" s="87">
        <v>7200</v>
      </c>
      <c r="K80" s="176">
        <v>1201</v>
      </c>
      <c r="L80" s="176" t="s">
        <v>773</v>
      </c>
      <c r="M80" s="176" t="s">
        <v>384</v>
      </c>
      <c r="N80" s="180"/>
      <c r="O80" s="61" t="s">
        <v>774</v>
      </c>
      <c r="P80" s="25"/>
      <c r="Q80" s="175"/>
      <c r="R80" s="175"/>
      <c r="S80" s="175"/>
      <c r="T80" s="175"/>
      <c r="U80" s="175"/>
      <c r="V80" s="175"/>
      <c r="W80" s="175"/>
      <c r="X80" s="175"/>
      <c r="Y80" s="175"/>
      <c r="Z80" s="175"/>
      <c r="AA80" s="175"/>
      <c r="AB80" s="175"/>
      <c r="AC80" s="175"/>
      <c r="AD80" s="175"/>
      <c r="AE80" s="175"/>
      <c r="AF80" s="175"/>
    </row>
    <row r="81" spans="1:32" s="95" customFormat="1" x14ac:dyDescent="0.2">
      <c r="A81" s="107" t="s">
        <v>34</v>
      </c>
      <c r="B81" s="108" t="s">
        <v>65</v>
      </c>
      <c r="C81" s="109" t="s">
        <v>7</v>
      </c>
      <c r="D81" s="77" t="s">
        <v>77</v>
      </c>
      <c r="E81" s="12" t="s">
        <v>109</v>
      </c>
      <c r="F81" s="12" t="s">
        <v>44</v>
      </c>
      <c r="G81" s="12" t="s">
        <v>110</v>
      </c>
      <c r="H81" s="74">
        <v>800</v>
      </c>
      <c r="I81" s="6" t="s">
        <v>106</v>
      </c>
      <c r="J81" s="131">
        <v>5200</v>
      </c>
      <c r="K81" s="55" t="s">
        <v>35</v>
      </c>
      <c r="L81" s="55" t="s">
        <v>162</v>
      </c>
      <c r="M81" s="55" t="s">
        <v>105</v>
      </c>
      <c r="N81" s="65"/>
      <c r="O81" s="61" t="s">
        <v>736</v>
      </c>
      <c r="P81" s="25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</row>
    <row r="82" spans="1:32" s="95" customFormat="1" x14ac:dyDescent="0.2">
      <c r="A82" s="107" t="s">
        <v>34</v>
      </c>
      <c r="B82" s="108" t="s">
        <v>65</v>
      </c>
      <c r="C82" s="109" t="s">
        <v>7</v>
      </c>
      <c r="D82" s="77" t="s">
        <v>78</v>
      </c>
      <c r="E82" s="12" t="s">
        <v>109</v>
      </c>
      <c r="F82" s="12" t="s">
        <v>44</v>
      </c>
      <c r="G82" s="12" t="s">
        <v>163</v>
      </c>
      <c r="H82" s="74">
        <f>342+58+50+208+264</f>
        <v>922</v>
      </c>
      <c r="I82" s="92" t="s">
        <v>107</v>
      </c>
      <c r="J82" s="87">
        <v>2300</v>
      </c>
      <c r="K82" s="55" t="s">
        <v>35</v>
      </c>
      <c r="L82" s="101" t="s">
        <v>165</v>
      </c>
      <c r="M82" s="55" t="s">
        <v>105</v>
      </c>
      <c r="N82" s="65"/>
      <c r="O82" s="61" t="s">
        <v>164</v>
      </c>
      <c r="P82" s="25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</row>
    <row r="83" spans="1:32" s="95" customFormat="1" x14ac:dyDescent="0.2">
      <c r="A83" s="107" t="s">
        <v>34</v>
      </c>
      <c r="B83" s="108" t="s">
        <v>65</v>
      </c>
      <c r="C83" s="109" t="s">
        <v>7</v>
      </c>
      <c r="D83" s="77" t="s">
        <v>79</v>
      </c>
      <c r="E83" s="12" t="s">
        <v>168</v>
      </c>
      <c r="F83" s="12" t="s">
        <v>44</v>
      </c>
      <c r="G83" s="12" t="s">
        <v>169</v>
      </c>
      <c r="H83" s="74">
        <v>5443</v>
      </c>
      <c r="I83" s="6" t="s">
        <v>143</v>
      </c>
      <c r="J83" s="87">
        <v>2200</v>
      </c>
      <c r="K83" s="55" t="s">
        <v>35</v>
      </c>
      <c r="L83" s="55" t="s">
        <v>151</v>
      </c>
      <c r="M83" s="55" t="s">
        <v>170</v>
      </c>
      <c r="N83" s="65"/>
      <c r="O83" s="61" t="s">
        <v>171</v>
      </c>
      <c r="P83" s="25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</row>
    <row r="84" spans="1:32" s="95" customFormat="1" x14ac:dyDescent="0.2">
      <c r="A84" s="107" t="s">
        <v>34</v>
      </c>
      <c r="B84" s="108" t="s">
        <v>65</v>
      </c>
      <c r="C84" s="109" t="s">
        <v>7</v>
      </c>
      <c r="D84" s="77" t="s">
        <v>80</v>
      </c>
      <c r="E84" s="12" t="s">
        <v>109</v>
      </c>
      <c r="F84" s="12" t="s">
        <v>44</v>
      </c>
      <c r="G84" s="12" t="s">
        <v>163</v>
      </c>
      <c r="H84" s="74">
        <f>369+404</f>
        <v>773</v>
      </c>
      <c r="I84" s="6" t="s">
        <v>107</v>
      </c>
      <c r="J84" s="87">
        <v>1100</v>
      </c>
      <c r="K84" s="55" t="s">
        <v>35</v>
      </c>
      <c r="L84" s="101" t="s">
        <v>165</v>
      </c>
      <c r="M84" s="55" t="s">
        <v>105</v>
      </c>
      <c r="N84" s="65"/>
      <c r="O84" s="61" t="s">
        <v>175</v>
      </c>
      <c r="P84" s="25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</row>
    <row r="85" spans="1:32" s="95" customFormat="1" x14ac:dyDescent="0.2">
      <c r="A85" s="107" t="s">
        <v>34</v>
      </c>
      <c r="B85" s="108" t="s">
        <v>65</v>
      </c>
      <c r="C85" s="109" t="s">
        <v>7</v>
      </c>
      <c r="D85" s="77" t="s">
        <v>610</v>
      </c>
      <c r="E85" s="12" t="s">
        <v>109</v>
      </c>
      <c r="F85" s="12" t="s">
        <v>44</v>
      </c>
      <c r="G85" s="12" t="s">
        <v>163</v>
      </c>
      <c r="H85" s="74">
        <f>87+96</f>
        <v>183</v>
      </c>
      <c r="I85" s="6" t="s">
        <v>107</v>
      </c>
      <c r="J85" s="87">
        <v>1200</v>
      </c>
      <c r="K85" s="55" t="s">
        <v>35</v>
      </c>
      <c r="L85" s="101" t="s">
        <v>165</v>
      </c>
      <c r="M85" s="55" t="s">
        <v>105</v>
      </c>
      <c r="N85" s="65"/>
      <c r="O85" s="61" t="s">
        <v>175</v>
      </c>
      <c r="P85" s="25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</row>
    <row r="86" spans="1:32" s="95" customFormat="1" x14ac:dyDescent="0.2">
      <c r="A86" s="107" t="s">
        <v>34</v>
      </c>
      <c r="B86" s="108" t="s">
        <v>65</v>
      </c>
      <c r="C86" s="109" t="s">
        <v>7</v>
      </c>
      <c r="D86" s="77" t="s">
        <v>609</v>
      </c>
      <c r="E86" s="12" t="s">
        <v>68</v>
      </c>
      <c r="F86" s="12" t="s">
        <v>44</v>
      </c>
      <c r="G86" s="12" t="s">
        <v>176</v>
      </c>
      <c r="H86" s="74">
        <v>324</v>
      </c>
      <c r="I86" s="6" t="s">
        <v>177</v>
      </c>
      <c r="J86" s="87">
        <v>1100</v>
      </c>
      <c r="K86" s="55" t="s">
        <v>35</v>
      </c>
      <c r="L86" s="55" t="s">
        <v>146</v>
      </c>
      <c r="M86" s="55" t="s">
        <v>120</v>
      </c>
      <c r="N86" s="65"/>
      <c r="O86" s="61" t="s">
        <v>175</v>
      </c>
      <c r="P86" s="25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</row>
    <row r="87" spans="1:32" s="95" customFormat="1" x14ac:dyDescent="0.2">
      <c r="A87" s="107" t="s">
        <v>34</v>
      </c>
      <c r="B87" s="108" t="s">
        <v>65</v>
      </c>
      <c r="C87" s="109" t="s">
        <v>7</v>
      </c>
      <c r="D87" s="77" t="s">
        <v>81</v>
      </c>
      <c r="E87" s="12" t="s">
        <v>68</v>
      </c>
      <c r="F87" s="12" t="s">
        <v>44</v>
      </c>
      <c r="G87" s="12" t="s">
        <v>176</v>
      </c>
      <c r="H87" s="74">
        <v>76</v>
      </c>
      <c r="I87" s="6" t="s">
        <v>177</v>
      </c>
      <c r="J87" s="87">
        <v>1200</v>
      </c>
      <c r="K87" s="55" t="s">
        <v>35</v>
      </c>
      <c r="L87" s="55" t="s">
        <v>146</v>
      </c>
      <c r="M87" s="55" t="s">
        <v>120</v>
      </c>
      <c r="N87" s="65"/>
      <c r="O87" s="61" t="s">
        <v>175</v>
      </c>
      <c r="P87" s="25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</row>
    <row r="88" spans="1:32" s="95" customFormat="1" x14ac:dyDescent="0.2">
      <c r="A88" s="107" t="s">
        <v>34</v>
      </c>
      <c r="B88" s="108" t="s">
        <v>65</v>
      </c>
      <c r="C88" s="109" t="s">
        <v>7</v>
      </c>
      <c r="D88" s="77" t="s">
        <v>82</v>
      </c>
      <c r="E88" s="12" t="s">
        <v>68</v>
      </c>
      <c r="F88" s="12" t="s">
        <v>44</v>
      </c>
      <c r="G88" s="12" t="s">
        <v>178</v>
      </c>
      <c r="H88" s="74">
        <f>294+380</f>
        <v>674</v>
      </c>
      <c r="I88" s="6" t="s">
        <v>179</v>
      </c>
      <c r="J88" s="87">
        <v>1100</v>
      </c>
      <c r="K88" s="55" t="s">
        <v>35</v>
      </c>
      <c r="L88" s="55" t="s">
        <v>148</v>
      </c>
      <c r="M88" s="55" t="s">
        <v>149</v>
      </c>
      <c r="N88" s="65"/>
      <c r="O88" s="61" t="s">
        <v>175</v>
      </c>
      <c r="P88" s="25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</row>
    <row r="89" spans="1:32" s="95" customFormat="1" x14ac:dyDescent="0.2">
      <c r="A89" s="107" t="s">
        <v>34</v>
      </c>
      <c r="B89" s="108" t="s">
        <v>65</v>
      </c>
      <c r="C89" s="109" t="s">
        <v>7</v>
      </c>
      <c r="D89" s="77" t="s">
        <v>83</v>
      </c>
      <c r="E89" s="12" t="s">
        <v>68</v>
      </c>
      <c r="F89" s="12" t="s">
        <v>44</v>
      </c>
      <c r="G89" s="12" t="s">
        <v>178</v>
      </c>
      <c r="H89" s="74">
        <f>70+90</f>
        <v>160</v>
      </c>
      <c r="I89" s="6" t="s">
        <v>179</v>
      </c>
      <c r="J89" s="87">
        <v>1200</v>
      </c>
      <c r="K89" s="55" t="s">
        <v>35</v>
      </c>
      <c r="L89" s="55" t="s">
        <v>148</v>
      </c>
      <c r="M89" s="55" t="s">
        <v>149</v>
      </c>
      <c r="N89" s="65"/>
      <c r="O89" s="61" t="s">
        <v>175</v>
      </c>
      <c r="P89" s="25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</row>
    <row r="90" spans="1:32" s="95" customFormat="1" x14ac:dyDescent="0.2">
      <c r="A90" s="107" t="s">
        <v>34</v>
      </c>
      <c r="B90" s="108" t="s">
        <v>65</v>
      </c>
      <c r="C90" s="109" t="s">
        <v>7</v>
      </c>
      <c r="D90" s="77" t="s">
        <v>84</v>
      </c>
      <c r="E90" s="12" t="s">
        <v>108</v>
      </c>
      <c r="F90" s="12" t="s">
        <v>44</v>
      </c>
      <c r="G90" s="12" t="s">
        <v>117</v>
      </c>
      <c r="H90" s="74">
        <v>291</v>
      </c>
      <c r="I90" s="6" t="s">
        <v>101</v>
      </c>
      <c r="J90" s="87">
        <v>1100</v>
      </c>
      <c r="K90" s="55" t="s">
        <v>35</v>
      </c>
      <c r="L90" s="55" t="s">
        <v>156</v>
      </c>
      <c r="M90" s="55" t="s">
        <v>95</v>
      </c>
      <c r="N90" s="65"/>
      <c r="O90" s="61" t="s">
        <v>175</v>
      </c>
      <c r="P90" s="25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</row>
    <row r="91" spans="1:32" s="95" customFormat="1" x14ac:dyDescent="0.2">
      <c r="A91" s="107" t="s">
        <v>34</v>
      </c>
      <c r="B91" s="108" t="s">
        <v>65</v>
      </c>
      <c r="C91" s="109" t="s">
        <v>7</v>
      </c>
      <c r="D91" s="77" t="s">
        <v>611</v>
      </c>
      <c r="E91" s="12" t="s">
        <v>108</v>
      </c>
      <c r="F91" s="12" t="s">
        <v>44</v>
      </c>
      <c r="G91" s="12" t="s">
        <v>117</v>
      </c>
      <c r="H91" s="74">
        <v>69</v>
      </c>
      <c r="I91" s="6" t="s">
        <v>101</v>
      </c>
      <c r="J91" s="87">
        <v>1200</v>
      </c>
      <c r="K91" s="55" t="s">
        <v>35</v>
      </c>
      <c r="L91" s="55" t="s">
        <v>156</v>
      </c>
      <c r="M91" s="55" t="s">
        <v>95</v>
      </c>
      <c r="N91" s="65"/>
      <c r="O91" s="61" t="s">
        <v>175</v>
      </c>
      <c r="P91" s="25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</row>
    <row r="92" spans="1:32" s="95" customFormat="1" x14ac:dyDescent="0.2">
      <c r="A92" s="107" t="s">
        <v>34</v>
      </c>
      <c r="B92" s="108" t="s">
        <v>65</v>
      </c>
      <c r="C92" s="109" t="s">
        <v>7</v>
      </c>
      <c r="D92" s="77" t="s">
        <v>612</v>
      </c>
      <c r="E92" s="12" t="s">
        <v>68</v>
      </c>
      <c r="F92" s="12" t="s">
        <v>44</v>
      </c>
      <c r="G92" s="12" t="s">
        <v>176</v>
      </c>
      <c r="H92" s="74">
        <v>200</v>
      </c>
      <c r="I92" s="6" t="s">
        <v>177</v>
      </c>
      <c r="J92" s="87">
        <v>2200</v>
      </c>
      <c r="K92" s="55" t="s">
        <v>35</v>
      </c>
      <c r="L92" s="55" t="s">
        <v>146</v>
      </c>
      <c r="M92" s="55" t="s">
        <v>120</v>
      </c>
      <c r="N92" s="65"/>
      <c r="O92" s="61" t="s">
        <v>180</v>
      </c>
      <c r="P92" s="25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</row>
    <row r="93" spans="1:32" s="95" customFormat="1" x14ac:dyDescent="0.2">
      <c r="A93" s="107" t="s">
        <v>34</v>
      </c>
      <c r="B93" s="108" t="s">
        <v>65</v>
      </c>
      <c r="C93" s="109" t="s">
        <v>7</v>
      </c>
      <c r="D93" s="77" t="s">
        <v>73</v>
      </c>
      <c r="E93" s="12" t="s">
        <v>134</v>
      </c>
      <c r="F93" s="12" t="s">
        <v>44</v>
      </c>
      <c r="G93" s="12" t="s">
        <v>184</v>
      </c>
      <c r="H93" s="74">
        <v>7106</v>
      </c>
      <c r="I93" s="101" t="s">
        <v>482</v>
      </c>
      <c r="J93" s="87">
        <v>5200</v>
      </c>
      <c r="K93" s="55" t="s">
        <v>69</v>
      </c>
      <c r="L93" s="55" t="s">
        <v>141</v>
      </c>
      <c r="M93" s="55" t="s">
        <v>127</v>
      </c>
      <c r="N93" s="65"/>
      <c r="O93" s="61" t="s">
        <v>185</v>
      </c>
      <c r="P93" s="25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</row>
    <row r="94" spans="1:32" s="95" customFormat="1" x14ac:dyDescent="0.2">
      <c r="A94" s="107" t="s">
        <v>34</v>
      </c>
      <c r="B94" s="108" t="s">
        <v>65</v>
      </c>
      <c r="C94" s="109" t="s">
        <v>7</v>
      </c>
      <c r="D94" s="77" t="s">
        <v>85</v>
      </c>
      <c r="E94" s="12" t="s">
        <v>88</v>
      </c>
      <c r="F94" s="12" t="s">
        <v>44</v>
      </c>
      <c r="G94" s="12" t="s">
        <v>113</v>
      </c>
      <c r="H94" s="74">
        <v>41</v>
      </c>
      <c r="I94" s="6" t="s">
        <v>96</v>
      </c>
      <c r="J94" s="87">
        <v>2200</v>
      </c>
      <c r="K94" s="55" t="s">
        <v>126</v>
      </c>
      <c r="L94" s="55" t="s">
        <v>186</v>
      </c>
      <c r="M94" s="55" t="s">
        <v>89</v>
      </c>
      <c r="N94" s="65"/>
      <c r="O94" s="61" t="s">
        <v>187</v>
      </c>
      <c r="P94" s="25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</row>
    <row r="95" spans="1:32" s="95" customFormat="1" x14ac:dyDescent="0.2">
      <c r="A95" s="107" t="s">
        <v>34</v>
      </c>
      <c r="B95" s="108" t="s">
        <v>65</v>
      </c>
      <c r="C95" s="109" t="s">
        <v>7</v>
      </c>
      <c r="D95" s="77" t="s">
        <v>86</v>
      </c>
      <c r="E95" s="12" t="s">
        <v>88</v>
      </c>
      <c r="F95" s="12" t="s">
        <v>44</v>
      </c>
      <c r="G95" s="12" t="s">
        <v>114</v>
      </c>
      <c r="H95" s="74">
        <v>5</v>
      </c>
      <c r="I95" s="6" t="s">
        <v>97</v>
      </c>
      <c r="J95" s="87">
        <v>2200</v>
      </c>
      <c r="K95" s="55" t="s">
        <v>126</v>
      </c>
      <c r="L95" s="55" t="s">
        <v>186</v>
      </c>
      <c r="M95" s="55" t="s">
        <v>89</v>
      </c>
      <c r="N95" s="65"/>
      <c r="O95" s="61" t="s">
        <v>187</v>
      </c>
      <c r="P95" s="25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</row>
    <row r="96" spans="1:32" s="95" customFormat="1" x14ac:dyDescent="0.2">
      <c r="A96" s="107" t="s">
        <v>34</v>
      </c>
      <c r="B96" s="108" t="s">
        <v>65</v>
      </c>
      <c r="C96" s="109" t="s">
        <v>7</v>
      </c>
      <c r="D96" s="77" t="s">
        <v>613</v>
      </c>
      <c r="E96" s="12" t="s">
        <v>88</v>
      </c>
      <c r="F96" s="12" t="s">
        <v>44</v>
      </c>
      <c r="G96" s="12" t="s">
        <v>117</v>
      </c>
      <c r="H96" s="74">
        <v>16</v>
      </c>
      <c r="I96" s="6" t="s">
        <v>101</v>
      </c>
      <c r="J96" s="87">
        <v>2200</v>
      </c>
      <c r="K96" s="55" t="s">
        <v>126</v>
      </c>
      <c r="L96" s="55" t="s">
        <v>186</v>
      </c>
      <c r="M96" s="55" t="s">
        <v>89</v>
      </c>
      <c r="N96" s="65"/>
      <c r="O96" s="61" t="s">
        <v>187</v>
      </c>
      <c r="P96" s="25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</row>
    <row r="97" spans="1:32" s="95" customFormat="1" x14ac:dyDescent="0.2">
      <c r="A97" s="107" t="s">
        <v>34</v>
      </c>
      <c r="B97" s="108" t="s">
        <v>65</v>
      </c>
      <c r="C97" s="109" t="s">
        <v>7</v>
      </c>
      <c r="D97" s="77" t="s">
        <v>614</v>
      </c>
      <c r="E97" s="12" t="s">
        <v>88</v>
      </c>
      <c r="F97" s="12" t="s">
        <v>44</v>
      </c>
      <c r="G97" s="12" t="s">
        <v>118</v>
      </c>
      <c r="H97" s="74">
        <v>2</v>
      </c>
      <c r="I97" s="6" t="s">
        <v>102</v>
      </c>
      <c r="J97" s="87">
        <v>2200</v>
      </c>
      <c r="K97" s="55" t="s">
        <v>126</v>
      </c>
      <c r="L97" s="55" t="s">
        <v>186</v>
      </c>
      <c r="M97" s="55" t="s">
        <v>89</v>
      </c>
      <c r="N97" s="65"/>
      <c r="O97" s="61" t="s">
        <v>187</v>
      </c>
      <c r="P97" s="25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</row>
    <row r="98" spans="1:32" s="95" customFormat="1" x14ac:dyDescent="0.2">
      <c r="A98" s="107" t="s">
        <v>34</v>
      </c>
      <c r="B98" s="108" t="s">
        <v>65</v>
      </c>
      <c r="C98" s="109" t="s">
        <v>7</v>
      </c>
      <c r="D98" s="77" t="s">
        <v>615</v>
      </c>
      <c r="E98" s="12" t="s">
        <v>88</v>
      </c>
      <c r="F98" s="12" t="s">
        <v>44</v>
      </c>
      <c r="G98" s="12" t="s">
        <v>111</v>
      </c>
      <c r="H98" s="74">
        <v>197</v>
      </c>
      <c r="I98" s="6" t="s">
        <v>103</v>
      </c>
      <c r="J98" s="87">
        <v>2200</v>
      </c>
      <c r="K98" s="55" t="s">
        <v>126</v>
      </c>
      <c r="L98" s="55" t="s">
        <v>186</v>
      </c>
      <c r="M98" s="55" t="s">
        <v>89</v>
      </c>
      <c r="N98" s="65"/>
      <c r="O98" s="61" t="s">
        <v>187</v>
      </c>
      <c r="P98" s="25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</row>
    <row r="99" spans="1:32" s="95" customFormat="1" x14ac:dyDescent="0.2">
      <c r="A99" s="107" t="s">
        <v>34</v>
      </c>
      <c r="B99" s="108" t="s">
        <v>65</v>
      </c>
      <c r="C99" s="109" t="s">
        <v>7</v>
      </c>
      <c r="D99" s="77" t="s">
        <v>616</v>
      </c>
      <c r="E99" s="12" t="s">
        <v>88</v>
      </c>
      <c r="F99" s="12" t="s">
        <v>44</v>
      </c>
      <c r="G99" s="12" t="s">
        <v>112</v>
      </c>
      <c r="H99" s="74">
        <v>4</v>
      </c>
      <c r="I99" s="6" t="s">
        <v>104</v>
      </c>
      <c r="J99" s="87">
        <v>2200</v>
      </c>
      <c r="K99" s="55" t="s">
        <v>126</v>
      </c>
      <c r="L99" s="55" t="s">
        <v>186</v>
      </c>
      <c r="M99" s="55" t="s">
        <v>89</v>
      </c>
      <c r="N99" s="65"/>
      <c r="O99" s="61" t="s">
        <v>187</v>
      </c>
      <c r="P99" s="25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</row>
    <row r="100" spans="1:32" s="95" customFormat="1" x14ac:dyDescent="0.2">
      <c r="A100" s="107" t="s">
        <v>34</v>
      </c>
      <c r="B100" s="108" t="s">
        <v>65</v>
      </c>
      <c r="C100" s="109" t="s">
        <v>7</v>
      </c>
      <c r="D100" s="77" t="s">
        <v>617</v>
      </c>
      <c r="E100" s="12" t="s">
        <v>88</v>
      </c>
      <c r="F100" s="12" t="s">
        <v>44</v>
      </c>
      <c r="G100" s="13" t="s">
        <v>132</v>
      </c>
      <c r="H100" s="105">
        <v>3</v>
      </c>
      <c r="I100" s="7" t="s">
        <v>100</v>
      </c>
      <c r="J100" s="87">
        <v>2200</v>
      </c>
      <c r="K100" s="55" t="s">
        <v>35</v>
      </c>
      <c r="L100" s="55" t="s">
        <v>186</v>
      </c>
      <c r="M100" s="55" t="s">
        <v>89</v>
      </c>
      <c r="N100" s="65"/>
      <c r="O100" s="61" t="s">
        <v>187</v>
      </c>
      <c r="P100" s="25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</row>
    <row r="101" spans="1:32" s="95" customFormat="1" ht="14.25" customHeight="1" x14ac:dyDescent="0.2">
      <c r="A101" s="107" t="s">
        <v>34</v>
      </c>
      <c r="B101" s="108" t="s">
        <v>65</v>
      </c>
      <c r="C101" s="109" t="s">
        <v>7</v>
      </c>
      <c r="D101" s="77" t="s">
        <v>618</v>
      </c>
      <c r="E101" s="12" t="s">
        <v>134</v>
      </c>
      <c r="F101" s="12" t="s">
        <v>44</v>
      </c>
      <c r="G101" s="12" t="s">
        <v>190</v>
      </c>
      <c r="H101" s="74">
        <v>17</v>
      </c>
      <c r="I101" s="6" t="s">
        <v>123</v>
      </c>
      <c r="J101" s="87">
        <v>2200</v>
      </c>
      <c r="K101" s="55" t="s">
        <v>35</v>
      </c>
      <c r="L101" s="55" t="s">
        <v>141</v>
      </c>
      <c r="M101" s="55" t="s">
        <v>127</v>
      </c>
      <c r="N101" s="65"/>
      <c r="O101" s="61" t="s">
        <v>192</v>
      </c>
      <c r="P101" s="25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</row>
    <row r="102" spans="1:32" s="95" customFormat="1" x14ac:dyDescent="0.2">
      <c r="A102" s="107" t="s">
        <v>34</v>
      </c>
      <c r="B102" s="108" t="s">
        <v>65</v>
      </c>
      <c r="C102" s="109" t="s">
        <v>7</v>
      </c>
      <c r="D102" s="77" t="s">
        <v>619</v>
      </c>
      <c r="E102" s="12" t="s">
        <v>108</v>
      </c>
      <c r="F102" s="12" t="s">
        <v>44</v>
      </c>
      <c r="G102" s="12" t="s">
        <v>116</v>
      </c>
      <c r="H102" s="74">
        <v>1197</v>
      </c>
      <c r="I102" s="6" t="s">
        <v>99</v>
      </c>
      <c r="J102" s="87">
        <v>1100</v>
      </c>
      <c r="K102" s="55" t="s">
        <v>126</v>
      </c>
      <c r="L102" s="55" t="s">
        <v>196</v>
      </c>
      <c r="M102" s="55" t="s">
        <v>95</v>
      </c>
      <c r="N102" s="65"/>
      <c r="O102" s="61" t="s">
        <v>197</v>
      </c>
      <c r="P102" s="25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</row>
    <row r="103" spans="1:32" s="95" customFormat="1" x14ac:dyDescent="0.2">
      <c r="A103" s="107" t="s">
        <v>34</v>
      </c>
      <c r="B103" s="108" t="s">
        <v>65</v>
      </c>
      <c r="C103" s="109" t="s">
        <v>7</v>
      </c>
      <c r="D103" s="77" t="s">
        <v>620</v>
      </c>
      <c r="E103" s="12" t="s">
        <v>108</v>
      </c>
      <c r="F103" s="12" t="s">
        <v>44</v>
      </c>
      <c r="G103" s="12" t="s">
        <v>116</v>
      </c>
      <c r="H103" s="74">
        <v>283</v>
      </c>
      <c r="I103" s="6" t="s">
        <v>99</v>
      </c>
      <c r="J103" s="87">
        <v>1200</v>
      </c>
      <c r="K103" s="55" t="s">
        <v>126</v>
      </c>
      <c r="L103" s="55" t="s">
        <v>196</v>
      </c>
      <c r="M103" s="55" t="s">
        <v>95</v>
      </c>
      <c r="N103" s="65"/>
      <c r="O103" s="61" t="s">
        <v>197</v>
      </c>
      <c r="P103" s="25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</row>
    <row r="104" spans="1:32" s="95" customFormat="1" x14ac:dyDescent="0.2">
      <c r="A104" s="107" t="s">
        <v>34</v>
      </c>
      <c r="B104" s="108" t="s">
        <v>65</v>
      </c>
      <c r="C104" s="109" t="s">
        <v>7</v>
      </c>
      <c r="D104" s="77" t="s">
        <v>621</v>
      </c>
      <c r="E104" s="12" t="s">
        <v>108</v>
      </c>
      <c r="F104" s="12" t="s">
        <v>44</v>
      </c>
      <c r="G104" s="12" t="s">
        <v>132</v>
      </c>
      <c r="H104" s="74">
        <v>1604</v>
      </c>
      <c r="I104" s="6" t="s">
        <v>100</v>
      </c>
      <c r="J104" s="87">
        <v>1100</v>
      </c>
      <c r="K104" s="55" t="s">
        <v>126</v>
      </c>
      <c r="L104" s="55" t="s">
        <v>196</v>
      </c>
      <c r="M104" s="55" t="s">
        <v>95</v>
      </c>
      <c r="N104" s="65"/>
      <c r="O104" s="61" t="s">
        <v>197</v>
      </c>
      <c r="P104" s="25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</row>
    <row r="105" spans="1:32" s="95" customFormat="1" x14ac:dyDescent="0.2">
      <c r="A105" s="107" t="s">
        <v>34</v>
      </c>
      <c r="B105" s="108" t="s">
        <v>65</v>
      </c>
      <c r="C105" s="109" t="s">
        <v>7</v>
      </c>
      <c r="D105" s="77" t="s">
        <v>622</v>
      </c>
      <c r="E105" s="12" t="s">
        <v>108</v>
      </c>
      <c r="F105" s="12" t="s">
        <v>44</v>
      </c>
      <c r="G105" s="12" t="s">
        <v>132</v>
      </c>
      <c r="H105" s="74">
        <v>168</v>
      </c>
      <c r="I105" s="6" t="s">
        <v>100</v>
      </c>
      <c r="J105" s="87">
        <v>1200</v>
      </c>
      <c r="K105" s="55" t="s">
        <v>126</v>
      </c>
      <c r="L105" s="55" t="s">
        <v>196</v>
      </c>
      <c r="M105" s="55" t="s">
        <v>95</v>
      </c>
      <c r="N105" s="65"/>
      <c r="O105" s="61" t="s">
        <v>197</v>
      </c>
      <c r="P105" s="25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</row>
    <row r="106" spans="1:32" s="95" customFormat="1" x14ac:dyDescent="0.2">
      <c r="A106" s="107" t="s">
        <v>34</v>
      </c>
      <c r="B106" s="108" t="s">
        <v>65</v>
      </c>
      <c r="C106" s="109" t="s">
        <v>7</v>
      </c>
      <c r="D106" s="77" t="s">
        <v>623</v>
      </c>
      <c r="E106" s="12" t="s">
        <v>139</v>
      </c>
      <c r="F106" s="12" t="s">
        <v>44</v>
      </c>
      <c r="G106" s="12" t="s">
        <v>198</v>
      </c>
      <c r="H106" s="74">
        <f>3105+721</f>
        <v>3826</v>
      </c>
      <c r="I106" s="6" t="s">
        <v>157</v>
      </c>
      <c r="J106" s="87">
        <v>1100</v>
      </c>
      <c r="K106" s="55" t="s">
        <v>126</v>
      </c>
      <c r="L106" s="55" t="s">
        <v>199</v>
      </c>
      <c r="M106" s="55" t="s">
        <v>140</v>
      </c>
      <c r="N106" s="65"/>
      <c r="O106" s="61" t="s">
        <v>197</v>
      </c>
      <c r="P106" s="25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</row>
    <row r="107" spans="1:32" s="95" customFormat="1" x14ac:dyDescent="0.2">
      <c r="A107" s="107" t="s">
        <v>34</v>
      </c>
      <c r="B107" s="108" t="s">
        <v>65</v>
      </c>
      <c r="C107" s="109" t="s">
        <v>7</v>
      </c>
      <c r="D107" s="77" t="s">
        <v>624</v>
      </c>
      <c r="E107" s="12" t="s">
        <v>139</v>
      </c>
      <c r="F107" s="12" t="s">
        <v>44</v>
      </c>
      <c r="G107" s="12" t="s">
        <v>198</v>
      </c>
      <c r="H107" s="74">
        <f>944+170</f>
        <v>1114</v>
      </c>
      <c r="I107" s="6" t="s">
        <v>157</v>
      </c>
      <c r="J107" s="87">
        <v>1200</v>
      </c>
      <c r="K107" s="55" t="s">
        <v>126</v>
      </c>
      <c r="L107" s="55" t="s">
        <v>199</v>
      </c>
      <c r="M107" s="55" t="s">
        <v>140</v>
      </c>
      <c r="N107" s="65"/>
      <c r="O107" s="61" t="s">
        <v>197</v>
      </c>
      <c r="P107" s="25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</row>
    <row r="108" spans="1:32" s="95" customFormat="1" x14ac:dyDescent="0.2">
      <c r="A108" s="107" t="s">
        <v>34</v>
      </c>
      <c r="B108" s="108" t="s">
        <v>65</v>
      </c>
      <c r="C108" s="109" t="s">
        <v>7</v>
      </c>
      <c r="D108" s="77" t="s">
        <v>625</v>
      </c>
      <c r="E108" s="12" t="s">
        <v>139</v>
      </c>
      <c r="F108" s="12" t="s">
        <v>44</v>
      </c>
      <c r="G108" s="12" t="s">
        <v>200</v>
      </c>
      <c r="H108" s="74">
        <f>3500+721</f>
        <v>4221</v>
      </c>
      <c r="I108" s="6" t="s">
        <v>158</v>
      </c>
      <c r="J108" s="87">
        <v>1100</v>
      </c>
      <c r="K108" s="55" t="s">
        <v>126</v>
      </c>
      <c r="L108" s="55" t="s">
        <v>199</v>
      </c>
      <c r="M108" s="55" t="s">
        <v>140</v>
      </c>
      <c r="N108" s="65"/>
      <c r="O108" s="61" t="s">
        <v>197</v>
      </c>
      <c r="P108" s="25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</row>
    <row r="109" spans="1:32" s="95" customFormat="1" x14ac:dyDescent="0.2">
      <c r="A109" s="107" t="s">
        <v>34</v>
      </c>
      <c r="B109" s="108" t="s">
        <v>65</v>
      </c>
      <c r="C109" s="109" t="s">
        <v>7</v>
      </c>
      <c r="D109" s="77" t="s">
        <v>352</v>
      </c>
      <c r="E109" s="12" t="s">
        <v>139</v>
      </c>
      <c r="F109" s="12" t="s">
        <v>44</v>
      </c>
      <c r="G109" s="12" t="s">
        <v>200</v>
      </c>
      <c r="H109" s="74">
        <f>826+170</f>
        <v>996</v>
      </c>
      <c r="I109" s="6" t="s">
        <v>158</v>
      </c>
      <c r="J109" s="87">
        <v>1200</v>
      </c>
      <c r="K109" s="55" t="s">
        <v>126</v>
      </c>
      <c r="L109" s="55" t="s">
        <v>199</v>
      </c>
      <c r="M109" s="55" t="s">
        <v>140</v>
      </c>
      <c r="N109" s="65"/>
      <c r="O109" s="61" t="s">
        <v>197</v>
      </c>
      <c r="P109" s="25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</row>
    <row r="110" spans="1:32" s="95" customFormat="1" x14ac:dyDescent="0.2">
      <c r="A110" s="107" t="s">
        <v>34</v>
      </c>
      <c r="B110" s="108" t="s">
        <v>65</v>
      </c>
      <c r="C110" s="109" t="s">
        <v>7</v>
      </c>
      <c r="D110" s="77" t="s">
        <v>626</v>
      </c>
      <c r="E110" s="12" t="s">
        <v>201</v>
      </c>
      <c r="F110" s="12" t="s">
        <v>44</v>
      </c>
      <c r="G110" s="12" t="s">
        <v>202</v>
      </c>
      <c r="H110" s="74">
        <v>10933</v>
      </c>
      <c r="I110" s="6" t="s">
        <v>203</v>
      </c>
      <c r="J110" s="87" t="s">
        <v>67</v>
      </c>
      <c r="K110" s="55" t="s">
        <v>35</v>
      </c>
      <c r="L110" s="55" t="s">
        <v>146</v>
      </c>
      <c r="M110" s="55" t="s">
        <v>120</v>
      </c>
      <c r="N110" s="65"/>
      <c r="O110" s="61" t="s">
        <v>207</v>
      </c>
      <c r="P110" s="25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</row>
    <row r="111" spans="1:32" s="95" customFormat="1" x14ac:dyDescent="0.2">
      <c r="A111" s="107" t="s">
        <v>34</v>
      </c>
      <c r="B111" s="108" t="s">
        <v>65</v>
      </c>
      <c r="C111" s="109" t="s">
        <v>7</v>
      </c>
      <c r="D111" s="77" t="s">
        <v>627</v>
      </c>
      <c r="E111" s="12" t="s">
        <v>204</v>
      </c>
      <c r="F111" s="12" t="s">
        <v>44</v>
      </c>
      <c r="G111" s="12" t="s">
        <v>205</v>
      </c>
      <c r="H111" s="74">
        <v>4060</v>
      </c>
      <c r="I111" s="6" t="s">
        <v>206</v>
      </c>
      <c r="J111" s="87" t="s">
        <v>67</v>
      </c>
      <c r="K111" s="55" t="s">
        <v>35</v>
      </c>
      <c r="L111" s="55" t="s">
        <v>130</v>
      </c>
      <c r="M111" s="55" t="s">
        <v>131</v>
      </c>
      <c r="N111" s="65"/>
      <c r="O111" s="61" t="s">
        <v>741</v>
      </c>
      <c r="P111" s="25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</row>
    <row r="112" spans="1:32" s="95" customFormat="1" x14ac:dyDescent="0.2">
      <c r="A112" s="107" t="s">
        <v>34</v>
      </c>
      <c r="B112" s="108" t="s">
        <v>65</v>
      </c>
      <c r="C112" s="109" t="s">
        <v>7</v>
      </c>
      <c r="D112" s="77" t="s">
        <v>628</v>
      </c>
      <c r="E112" s="12" t="s">
        <v>204</v>
      </c>
      <c r="F112" s="12" t="s">
        <v>44</v>
      </c>
      <c r="G112" s="12" t="s">
        <v>220</v>
      </c>
      <c r="H112" s="74">
        <v>2178</v>
      </c>
      <c r="I112" s="6" t="s">
        <v>142</v>
      </c>
      <c r="J112" s="87" t="s">
        <v>67</v>
      </c>
      <c r="K112" s="55" t="s">
        <v>35</v>
      </c>
      <c r="L112" s="55" t="s">
        <v>130</v>
      </c>
      <c r="M112" s="55" t="s">
        <v>131</v>
      </c>
      <c r="N112" s="65"/>
      <c r="O112" s="61" t="s">
        <v>741</v>
      </c>
      <c r="P112" s="25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</row>
    <row r="113" spans="1:32" s="95" customFormat="1" x14ac:dyDescent="0.2">
      <c r="A113" s="107" t="s">
        <v>34</v>
      </c>
      <c r="B113" s="108" t="s">
        <v>65</v>
      </c>
      <c r="C113" s="109" t="s">
        <v>7</v>
      </c>
      <c r="D113" s="77" t="s">
        <v>629</v>
      </c>
      <c r="E113" s="12" t="s">
        <v>134</v>
      </c>
      <c r="F113" s="12" t="s">
        <v>44</v>
      </c>
      <c r="G113" s="12" t="s">
        <v>221</v>
      </c>
      <c r="H113" s="74">
        <v>2214</v>
      </c>
      <c r="I113" s="6" t="s">
        <v>222</v>
      </c>
      <c r="J113" s="87">
        <v>5200</v>
      </c>
      <c r="K113" s="55" t="s">
        <v>35</v>
      </c>
      <c r="L113" s="55" t="s">
        <v>141</v>
      </c>
      <c r="M113" s="55" t="s">
        <v>127</v>
      </c>
      <c r="N113" s="65"/>
      <c r="O113" s="61" t="s">
        <v>223</v>
      </c>
      <c r="P113" s="25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</row>
    <row r="114" spans="1:32" s="95" customFormat="1" x14ac:dyDescent="0.2">
      <c r="A114" s="107" t="s">
        <v>34</v>
      </c>
      <c r="B114" s="108" t="s">
        <v>65</v>
      </c>
      <c r="C114" s="109" t="s">
        <v>7</v>
      </c>
      <c r="D114" s="77" t="s">
        <v>630</v>
      </c>
      <c r="E114" s="12" t="s">
        <v>209</v>
      </c>
      <c r="F114" s="12" t="s">
        <v>44</v>
      </c>
      <c r="G114" s="12" t="s">
        <v>113</v>
      </c>
      <c r="H114" s="74">
        <v>2027</v>
      </c>
      <c r="I114" s="6" t="s">
        <v>96</v>
      </c>
      <c r="J114" s="87" t="s">
        <v>71</v>
      </c>
      <c r="K114" s="55" t="s">
        <v>35</v>
      </c>
      <c r="L114" s="55" t="s">
        <v>156</v>
      </c>
      <c r="M114" s="55" t="s">
        <v>95</v>
      </c>
      <c r="N114" s="65"/>
      <c r="O114" s="61" t="s">
        <v>224</v>
      </c>
      <c r="P114" s="25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</row>
    <row r="115" spans="1:32" s="95" customFormat="1" x14ac:dyDescent="0.2">
      <c r="A115" s="107" t="s">
        <v>34</v>
      </c>
      <c r="B115" s="108" t="s">
        <v>65</v>
      </c>
      <c r="C115" s="109" t="s">
        <v>7</v>
      </c>
      <c r="D115" s="77" t="s">
        <v>631</v>
      </c>
      <c r="E115" s="12" t="s">
        <v>209</v>
      </c>
      <c r="F115" s="12" t="s">
        <v>44</v>
      </c>
      <c r="G115" s="12" t="s">
        <v>113</v>
      </c>
      <c r="H115" s="74">
        <v>478</v>
      </c>
      <c r="I115" s="6" t="s">
        <v>96</v>
      </c>
      <c r="J115" s="87" t="s">
        <v>72</v>
      </c>
      <c r="K115" s="55" t="s">
        <v>35</v>
      </c>
      <c r="L115" s="55" t="s">
        <v>156</v>
      </c>
      <c r="M115" s="55" t="s">
        <v>95</v>
      </c>
      <c r="N115" s="65"/>
      <c r="O115" s="61" t="s">
        <v>224</v>
      </c>
      <c r="P115" s="25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</row>
    <row r="116" spans="1:32" s="95" customFormat="1" x14ac:dyDescent="0.2">
      <c r="A116" s="107" t="s">
        <v>34</v>
      </c>
      <c r="B116" s="108" t="s">
        <v>65</v>
      </c>
      <c r="C116" s="109" t="s">
        <v>7</v>
      </c>
      <c r="D116" s="77" t="s">
        <v>632</v>
      </c>
      <c r="E116" s="12" t="s">
        <v>68</v>
      </c>
      <c r="F116" s="12" t="s">
        <v>44</v>
      </c>
      <c r="G116" s="12" t="s">
        <v>229</v>
      </c>
      <c r="H116" s="74">
        <v>200</v>
      </c>
      <c r="I116" s="6" t="s">
        <v>236</v>
      </c>
      <c r="J116" s="87">
        <v>2200</v>
      </c>
      <c r="K116" s="55" t="s">
        <v>35</v>
      </c>
      <c r="L116" s="55" t="s">
        <v>146</v>
      </c>
      <c r="M116" s="55" t="s">
        <v>120</v>
      </c>
      <c r="N116" s="65"/>
      <c r="O116" s="61" t="s">
        <v>235</v>
      </c>
      <c r="P116" s="25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</row>
    <row r="117" spans="1:32" s="95" customFormat="1" x14ac:dyDescent="0.2">
      <c r="A117" s="107" t="s">
        <v>34</v>
      </c>
      <c r="B117" s="108" t="s">
        <v>65</v>
      </c>
      <c r="C117" s="109" t="s">
        <v>7</v>
      </c>
      <c r="D117" s="77" t="s">
        <v>633</v>
      </c>
      <c r="E117" s="12" t="s">
        <v>109</v>
      </c>
      <c r="F117" s="12" t="s">
        <v>44</v>
      </c>
      <c r="G117" s="12" t="s">
        <v>119</v>
      </c>
      <c r="H117" s="74">
        <v>1765</v>
      </c>
      <c r="I117" s="6" t="s">
        <v>107</v>
      </c>
      <c r="J117" s="87">
        <v>2300</v>
      </c>
      <c r="K117" s="55" t="s">
        <v>35</v>
      </c>
      <c r="L117" s="55" t="s">
        <v>165</v>
      </c>
      <c r="M117" s="55" t="s">
        <v>105</v>
      </c>
      <c r="N117" s="65"/>
      <c r="O117" s="61" t="s">
        <v>238</v>
      </c>
      <c r="P117" s="25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</row>
    <row r="118" spans="1:32" s="95" customFormat="1" ht="38.25" x14ac:dyDescent="0.2">
      <c r="A118" s="107" t="s">
        <v>34</v>
      </c>
      <c r="B118" s="108" t="s">
        <v>65</v>
      </c>
      <c r="C118" s="109" t="s">
        <v>7</v>
      </c>
      <c r="D118" s="77" t="s">
        <v>634</v>
      </c>
      <c r="E118" s="12" t="s">
        <v>88</v>
      </c>
      <c r="F118" s="12" t="s">
        <v>44</v>
      </c>
      <c r="G118" s="12" t="s">
        <v>241</v>
      </c>
      <c r="H118" s="74">
        <v>2821</v>
      </c>
      <c r="I118" s="6" t="s">
        <v>159</v>
      </c>
      <c r="J118" s="87">
        <v>1100</v>
      </c>
      <c r="K118" s="55" t="s">
        <v>126</v>
      </c>
      <c r="L118" s="55" t="s">
        <v>239</v>
      </c>
      <c r="M118" s="55" t="s">
        <v>89</v>
      </c>
      <c r="N118" s="65"/>
      <c r="O118" s="61" t="s">
        <v>242</v>
      </c>
      <c r="P118" s="25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</row>
    <row r="119" spans="1:32" s="95" customFormat="1" ht="38.25" x14ac:dyDescent="0.2">
      <c r="A119" s="107" t="s">
        <v>34</v>
      </c>
      <c r="B119" s="108" t="s">
        <v>65</v>
      </c>
      <c r="C119" s="109" t="s">
        <v>7</v>
      </c>
      <c r="D119" s="77" t="s">
        <v>635</v>
      </c>
      <c r="E119" s="12" t="s">
        <v>88</v>
      </c>
      <c r="F119" s="12" t="s">
        <v>44</v>
      </c>
      <c r="G119" s="12" t="s">
        <v>241</v>
      </c>
      <c r="H119" s="74">
        <v>667</v>
      </c>
      <c r="I119" s="6" t="s">
        <v>159</v>
      </c>
      <c r="J119" s="87">
        <v>1200</v>
      </c>
      <c r="K119" s="55" t="s">
        <v>126</v>
      </c>
      <c r="L119" s="55" t="s">
        <v>239</v>
      </c>
      <c r="M119" s="55" t="s">
        <v>89</v>
      </c>
      <c r="N119" s="65"/>
      <c r="O119" s="61" t="s">
        <v>242</v>
      </c>
      <c r="P119" s="25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</row>
    <row r="120" spans="1:32" s="150" customFormat="1" ht="38.25" x14ac:dyDescent="0.2">
      <c r="A120" s="107" t="s">
        <v>34</v>
      </c>
      <c r="B120" s="108" t="s">
        <v>65</v>
      </c>
      <c r="C120" s="109" t="s">
        <v>7</v>
      </c>
      <c r="D120" s="77" t="s">
        <v>636</v>
      </c>
      <c r="E120" s="12" t="s">
        <v>88</v>
      </c>
      <c r="F120" s="12" t="s">
        <v>44</v>
      </c>
      <c r="G120" s="12" t="s">
        <v>241</v>
      </c>
      <c r="H120" s="74">
        <v>15769</v>
      </c>
      <c r="I120" s="6" t="s">
        <v>159</v>
      </c>
      <c r="J120" s="87">
        <v>2200</v>
      </c>
      <c r="K120" s="176" t="s">
        <v>126</v>
      </c>
      <c r="L120" s="176" t="s">
        <v>239</v>
      </c>
      <c r="M120" s="176" t="s">
        <v>89</v>
      </c>
      <c r="N120" s="180"/>
      <c r="O120" s="61" t="s">
        <v>242</v>
      </c>
      <c r="P120" s="25"/>
      <c r="Q120" s="175"/>
      <c r="R120" s="175"/>
      <c r="S120" s="175"/>
      <c r="T120" s="175"/>
      <c r="U120" s="175"/>
      <c r="V120" s="175"/>
      <c r="W120" s="175"/>
      <c r="X120" s="175"/>
      <c r="Y120" s="175"/>
      <c r="Z120" s="175"/>
      <c r="AA120" s="175"/>
      <c r="AB120" s="175"/>
      <c r="AC120" s="175"/>
      <c r="AD120" s="175"/>
      <c r="AE120" s="175"/>
      <c r="AF120" s="175"/>
    </row>
    <row r="121" spans="1:32" s="95" customFormat="1" x14ac:dyDescent="0.2">
      <c r="A121" s="107" t="s">
        <v>34</v>
      </c>
      <c r="B121" s="108" t="s">
        <v>65</v>
      </c>
      <c r="C121" s="109" t="s">
        <v>7</v>
      </c>
      <c r="D121" s="77" t="s">
        <v>637</v>
      </c>
      <c r="E121" s="12" t="s">
        <v>250</v>
      </c>
      <c r="F121" s="12" t="s">
        <v>44</v>
      </c>
      <c r="G121" s="12" t="s">
        <v>251</v>
      </c>
      <c r="H121" s="74">
        <v>4500</v>
      </c>
      <c r="I121" s="6" t="s">
        <v>245</v>
      </c>
      <c r="J121" s="87">
        <v>6400</v>
      </c>
      <c r="K121" s="55" t="s">
        <v>35</v>
      </c>
      <c r="L121" s="55" t="s">
        <v>247</v>
      </c>
      <c r="M121" s="55" t="s">
        <v>248</v>
      </c>
      <c r="N121" s="65"/>
      <c r="O121" s="61" t="s">
        <v>252</v>
      </c>
      <c r="P121" s="25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</row>
    <row r="122" spans="1:32" s="95" customFormat="1" x14ac:dyDescent="0.2">
      <c r="A122" s="107" t="s">
        <v>34</v>
      </c>
      <c r="B122" s="108" t="s">
        <v>65</v>
      </c>
      <c r="C122" s="109" t="s">
        <v>7</v>
      </c>
      <c r="D122" s="77" t="s">
        <v>638</v>
      </c>
      <c r="E122" s="12" t="s">
        <v>250</v>
      </c>
      <c r="F122" s="12" t="s">
        <v>44</v>
      </c>
      <c r="G122" s="12" t="s">
        <v>251</v>
      </c>
      <c r="H122" s="74">
        <v>30954</v>
      </c>
      <c r="I122" s="6" t="s">
        <v>245</v>
      </c>
      <c r="J122" s="87">
        <v>2200</v>
      </c>
      <c r="K122" s="55" t="s">
        <v>35</v>
      </c>
      <c r="L122" s="55" t="s">
        <v>247</v>
      </c>
      <c r="M122" s="55" t="s">
        <v>248</v>
      </c>
      <c r="N122" s="65"/>
      <c r="O122" s="61" t="s">
        <v>252</v>
      </c>
      <c r="P122" s="25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</row>
    <row r="123" spans="1:32" s="95" customFormat="1" x14ac:dyDescent="0.2">
      <c r="A123" s="107" t="s">
        <v>34</v>
      </c>
      <c r="B123" s="108" t="s">
        <v>65</v>
      </c>
      <c r="C123" s="109" t="s">
        <v>7</v>
      </c>
      <c r="D123" s="77" t="s">
        <v>639</v>
      </c>
      <c r="E123" s="12" t="s">
        <v>250</v>
      </c>
      <c r="F123" s="12" t="s">
        <v>44</v>
      </c>
      <c r="G123" s="12" t="s">
        <v>251</v>
      </c>
      <c r="H123" s="74">
        <v>350</v>
      </c>
      <c r="I123" s="6" t="s">
        <v>245</v>
      </c>
      <c r="J123" s="87">
        <v>1100</v>
      </c>
      <c r="K123" s="55" t="s">
        <v>35</v>
      </c>
      <c r="L123" s="55" t="s">
        <v>247</v>
      </c>
      <c r="M123" s="55" t="s">
        <v>248</v>
      </c>
      <c r="N123" s="65"/>
      <c r="O123" s="61" t="s">
        <v>252</v>
      </c>
      <c r="P123" s="25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</row>
    <row r="124" spans="1:32" s="95" customFormat="1" x14ac:dyDescent="0.2">
      <c r="A124" s="107" t="s">
        <v>34</v>
      </c>
      <c r="B124" s="108" t="s">
        <v>65</v>
      </c>
      <c r="C124" s="109" t="s">
        <v>7</v>
      </c>
      <c r="D124" s="77" t="s">
        <v>640</v>
      </c>
      <c r="E124" s="12" t="s">
        <v>250</v>
      </c>
      <c r="F124" s="12" t="s">
        <v>44</v>
      </c>
      <c r="G124" s="12" t="s">
        <v>251</v>
      </c>
      <c r="H124" s="74">
        <v>89</v>
      </c>
      <c r="I124" s="6" t="s">
        <v>245</v>
      </c>
      <c r="J124" s="87">
        <v>1200</v>
      </c>
      <c r="K124" s="55" t="s">
        <v>35</v>
      </c>
      <c r="L124" s="55" t="s">
        <v>247</v>
      </c>
      <c r="M124" s="55" t="s">
        <v>248</v>
      </c>
      <c r="N124" s="65"/>
      <c r="O124" s="61" t="s">
        <v>252</v>
      </c>
      <c r="P124" s="25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</row>
    <row r="125" spans="1:32" s="95" customFormat="1" ht="38.25" x14ac:dyDescent="0.2">
      <c r="A125" s="107" t="s">
        <v>34</v>
      </c>
      <c r="B125" s="108" t="s">
        <v>65</v>
      </c>
      <c r="C125" s="109" t="s">
        <v>7</v>
      </c>
      <c r="D125" s="77" t="s">
        <v>641</v>
      </c>
      <c r="E125" s="12" t="s">
        <v>257</v>
      </c>
      <c r="F125" s="12" t="s">
        <v>44</v>
      </c>
      <c r="G125" s="12" t="s">
        <v>258</v>
      </c>
      <c r="H125" s="74">
        <v>254563</v>
      </c>
      <c r="I125" s="6" t="s">
        <v>253</v>
      </c>
      <c r="J125" s="87">
        <v>5200</v>
      </c>
      <c r="K125" s="55" t="s">
        <v>35</v>
      </c>
      <c r="L125" s="55" t="s">
        <v>254</v>
      </c>
      <c r="M125" s="55" t="s">
        <v>255</v>
      </c>
      <c r="N125" s="65"/>
      <c r="O125" s="61" t="s">
        <v>242</v>
      </c>
      <c r="P125" s="25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</row>
    <row r="126" spans="1:32" s="95" customFormat="1" ht="25.5" x14ac:dyDescent="0.2">
      <c r="A126" s="107" t="s">
        <v>34</v>
      </c>
      <c r="B126" s="108" t="s">
        <v>65</v>
      </c>
      <c r="C126" s="109" t="s">
        <v>7</v>
      </c>
      <c r="D126" s="77" t="s">
        <v>642</v>
      </c>
      <c r="E126" s="12" t="s">
        <v>88</v>
      </c>
      <c r="F126" s="12" t="s">
        <v>44</v>
      </c>
      <c r="G126" s="12" t="s">
        <v>261</v>
      </c>
      <c r="H126" s="74">
        <v>36410</v>
      </c>
      <c r="I126" s="6" t="s">
        <v>159</v>
      </c>
      <c r="J126" s="87">
        <v>1100</v>
      </c>
      <c r="K126" s="55" t="s">
        <v>35</v>
      </c>
      <c r="L126" s="55" t="s">
        <v>259</v>
      </c>
      <c r="M126" s="55" t="s">
        <v>89</v>
      </c>
      <c r="N126" s="65"/>
      <c r="O126" s="61" t="s">
        <v>262</v>
      </c>
      <c r="P126" s="25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</row>
    <row r="127" spans="1:32" s="95" customFormat="1" ht="25.5" x14ac:dyDescent="0.2">
      <c r="A127" s="107" t="s">
        <v>34</v>
      </c>
      <c r="B127" s="108" t="s">
        <v>65</v>
      </c>
      <c r="C127" s="109" t="s">
        <v>7</v>
      </c>
      <c r="D127" s="77" t="s">
        <v>643</v>
      </c>
      <c r="E127" s="12" t="s">
        <v>88</v>
      </c>
      <c r="F127" s="12" t="s">
        <v>44</v>
      </c>
      <c r="G127" s="12" t="s">
        <v>261</v>
      </c>
      <c r="H127" s="74">
        <v>8590</v>
      </c>
      <c r="I127" s="6" t="s">
        <v>159</v>
      </c>
      <c r="J127" s="87">
        <v>1200</v>
      </c>
      <c r="K127" s="55" t="s">
        <v>35</v>
      </c>
      <c r="L127" s="55" t="s">
        <v>259</v>
      </c>
      <c r="M127" s="55" t="s">
        <v>89</v>
      </c>
      <c r="N127" s="65"/>
      <c r="O127" s="61" t="s">
        <v>262</v>
      </c>
      <c r="P127" s="25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</row>
    <row r="128" spans="1:32" s="95" customFormat="1" ht="25.5" x14ac:dyDescent="0.2">
      <c r="A128" s="107" t="s">
        <v>34</v>
      </c>
      <c r="B128" s="108" t="s">
        <v>65</v>
      </c>
      <c r="C128" s="109" t="s">
        <v>7</v>
      </c>
      <c r="D128" s="77" t="s">
        <v>644</v>
      </c>
      <c r="E128" s="12" t="s">
        <v>134</v>
      </c>
      <c r="F128" s="12" t="s">
        <v>44</v>
      </c>
      <c r="G128" s="12" t="s">
        <v>264</v>
      </c>
      <c r="H128" s="74">
        <v>93825</v>
      </c>
      <c r="I128" s="6" t="s">
        <v>253</v>
      </c>
      <c r="J128" s="87">
        <v>5200</v>
      </c>
      <c r="K128" s="55" t="s">
        <v>35</v>
      </c>
      <c r="L128" s="55" t="s">
        <v>263</v>
      </c>
      <c r="M128" s="55" t="s">
        <v>127</v>
      </c>
      <c r="N128" s="65"/>
      <c r="O128" s="61" t="s">
        <v>242</v>
      </c>
      <c r="P128" s="25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</row>
    <row r="129" spans="1:32" s="95" customFormat="1" ht="38.25" x14ac:dyDescent="0.2">
      <c r="A129" s="107" t="s">
        <v>34</v>
      </c>
      <c r="B129" s="108" t="s">
        <v>65</v>
      </c>
      <c r="C129" s="109" t="s">
        <v>7</v>
      </c>
      <c r="D129" s="77" t="s">
        <v>645</v>
      </c>
      <c r="E129" s="12" t="s">
        <v>88</v>
      </c>
      <c r="F129" s="12" t="s">
        <v>44</v>
      </c>
      <c r="G129" s="12" t="s">
        <v>265</v>
      </c>
      <c r="H129" s="74">
        <v>9281</v>
      </c>
      <c r="I129" s="6" t="s">
        <v>266</v>
      </c>
      <c r="J129" s="87">
        <v>1100</v>
      </c>
      <c r="K129" s="55" t="s">
        <v>35</v>
      </c>
      <c r="L129" s="55" t="s">
        <v>267</v>
      </c>
      <c r="M129" s="55" t="s">
        <v>89</v>
      </c>
      <c r="N129" s="65"/>
      <c r="O129" s="61" t="s">
        <v>268</v>
      </c>
      <c r="P129" s="25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</row>
    <row r="130" spans="1:32" s="95" customFormat="1" ht="38.25" x14ac:dyDescent="0.2">
      <c r="A130" s="107" t="s">
        <v>34</v>
      </c>
      <c r="B130" s="108" t="s">
        <v>65</v>
      </c>
      <c r="C130" s="109" t="s">
        <v>7</v>
      </c>
      <c r="D130" s="77" t="s">
        <v>646</v>
      </c>
      <c r="E130" s="12" t="s">
        <v>88</v>
      </c>
      <c r="F130" s="12" t="s">
        <v>44</v>
      </c>
      <c r="G130" s="12" t="s">
        <v>265</v>
      </c>
      <c r="H130" s="74">
        <v>2190</v>
      </c>
      <c r="I130" s="6" t="s">
        <v>266</v>
      </c>
      <c r="J130" s="87">
        <v>1200</v>
      </c>
      <c r="K130" s="55" t="s">
        <v>35</v>
      </c>
      <c r="L130" s="55" t="s">
        <v>267</v>
      </c>
      <c r="M130" s="55" t="s">
        <v>89</v>
      </c>
      <c r="N130" s="65"/>
      <c r="O130" s="61" t="s">
        <v>268</v>
      </c>
      <c r="P130" s="25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</row>
    <row r="131" spans="1:32" s="95" customFormat="1" ht="38.25" x14ac:dyDescent="0.2">
      <c r="A131" s="107" t="s">
        <v>34</v>
      </c>
      <c r="B131" s="108" t="s">
        <v>65</v>
      </c>
      <c r="C131" s="109" t="s">
        <v>7</v>
      </c>
      <c r="D131" s="77" t="s">
        <v>647</v>
      </c>
      <c r="E131" s="12" t="s">
        <v>134</v>
      </c>
      <c r="F131" s="12" t="s">
        <v>44</v>
      </c>
      <c r="G131" s="12" t="s">
        <v>269</v>
      </c>
      <c r="H131" s="74">
        <v>2188743</v>
      </c>
      <c r="I131" s="55" t="s">
        <v>253</v>
      </c>
      <c r="J131" s="87">
        <v>5200</v>
      </c>
      <c r="K131" s="55" t="s">
        <v>35</v>
      </c>
      <c r="L131" s="55" t="s">
        <v>270</v>
      </c>
      <c r="M131" s="55" t="s">
        <v>127</v>
      </c>
      <c r="N131" s="65"/>
      <c r="O131" s="61" t="s">
        <v>59</v>
      </c>
      <c r="P131" s="25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</row>
    <row r="132" spans="1:32" s="150" customFormat="1" ht="38.25" x14ac:dyDescent="0.2">
      <c r="A132" s="107" t="s">
        <v>34</v>
      </c>
      <c r="B132" s="108" t="s">
        <v>65</v>
      </c>
      <c r="C132" s="109" t="s">
        <v>7</v>
      </c>
      <c r="D132" s="77" t="s">
        <v>648</v>
      </c>
      <c r="E132" s="12" t="s">
        <v>134</v>
      </c>
      <c r="F132" s="12" t="s">
        <v>44</v>
      </c>
      <c r="G132" s="12" t="s">
        <v>269</v>
      </c>
      <c r="H132" s="74">
        <v>2000000</v>
      </c>
      <c r="I132" s="176" t="s">
        <v>253</v>
      </c>
      <c r="J132" s="87">
        <v>5200</v>
      </c>
      <c r="K132" s="176" t="s">
        <v>35</v>
      </c>
      <c r="L132" s="176" t="s">
        <v>270</v>
      </c>
      <c r="M132" s="176" t="s">
        <v>127</v>
      </c>
      <c r="N132" s="180"/>
      <c r="O132" s="61" t="s">
        <v>242</v>
      </c>
      <c r="P132" s="25"/>
      <c r="Q132" s="175"/>
      <c r="R132" s="175"/>
      <c r="S132" s="175"/>
      <c r="T132" s="175"/>
      <c r="U132" s="175"/>
      <c r="V132" s="175"/>
      <c r="W132" s="175"/>
      <c r="X132" s="175"/>
      <c r="Y132" s="175"/>
      <c r="Z132" s="175"/>
      <c r="AA132" s="175"/>
      <c r="AB132" s="175"/>
      <c r="AC132" s="175"/>
      <c r="AD132" s="175"/>
      <c r="AE132" s="175"/>
      <c r="AF132" s="175"/>
    </row>
    <row r="133" spans="1:32" s="95" customFormat="1" ht="15.75" customHeight="1" x14ac:dyDescent="0.2">
      <c r="A133" s="107" t="s">
        <v>34</v>
      </c>
      <c r="B133" s="108" t="s">
        <v>65</v>
      </c>
      <c r="C133" s="109" t="s">
        <v>7</v>
      </c>
      <c r="D133" s="77" t="s">
        <v>649</v>
      </c>
      <c r="E133" s="12" t="s">
        <v>134</v>
      </c>
      <c r="F133" s="12" t="s">
        <v>44</v>
      </c>
      <c r="G133" s="12" t="s">
        <v>271</v>
      </c>
      <c r="H133" s="74">
        <v>798</v>
      </c>
      <c r="I133" s="6" t="s">
        <v>87</v>
      </c>
      <c r="J133" s="87">
        <v>2200</v>
      </c>
      <c r="K133" s="55" t="s">
        <v>35</v>
      </c>
      <c r="L133" s="55" t="s">
        <v>141</v>
      </c>
      <c r="M133" s="55" t="s">
        <v>127</v>
      </c>
      <c r="N133" s="65"/>
      <c r="O133" s="61" t="s">
        <v>272</v>
      </c>
      <c r="P133" s="25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</row>
    <row r="134" spans="1:32" s="95" customFormat="1" x14ac:dyDescent="0.2">
      <c r="A134" s="107" t="s">
        <v>34</v>
      </c>
      <c r="B134" s="108" t="s">
        <v>65</v>
      </c>
      <c r="C134" s="109" t="s">
        <v>7</v>
      </c>
      <c r="D134" s="77" t="s">
        <v>650</v>
      </c>
      <c r="E134" s="12" t="s">
        <v>128</v>
      </c>
      <c r="F134" s="12" t="s">
        <v>44</v>
      </c>
      <c r="G134" s="12" t="s">
        <v>205</v>
      </c>
      <c r="H134" s="74">
        <v>11600</v>
      </c>
      <c r="I134" s="6" t="s">
        <v>206</v>
      </c>
      <c r="J134" s="87">
        <v>5200</v>
      </c>
      <c r="K134" s="55" t="s">
        <v>126</v>
      </c>
      <c r="L134" s="55" t="s">
        <v>130</v>
      </c>
      <c r="M134" s="55" t="s">
        <v>131</v>
      </c>
      <c r="N134" s="65"/>
      <c r="O134" s="61" t="s">
        <v>280</v>
      </c>
      <c r="P134" s="25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</row>
    <row r="135" spans="1:32" s="95" customFormat="1" x14ac:dyDescent="0.2">
      <c r="A135" s="107" t="s">
        <v>34</v>
      </c>
      <c r="B135" s="108" t="s">
        <v>65</v>
      </c>
      <c r="C135" s="109" t="s">
        <v>7</v>
      </c>
      <c r="D135" s="77" t="s">
        <v>651</v>
      </c>
      <c r="E135" s="12" t="s">
        <v>88</v>
      </c>
      <c r="F135" s="12" t="s">
        <v>44</v>
      </c>
      <c r="G135" s="12" t="s">
        <v>298</v>
      </c>
      <c r="H135" s="74">
        <v>900</v>
      </c>
      <c r="I135" s="6" t="s">
        <v>159</v>
      </c>
      <c r="J135" s="87">
        <v>2100</v>
      </c>
      <c r="K135" s="55" t="s">
        <v>35</v>
      </c>
      <c r="L135" s="55" t="s">
        <v>299</v>
      </c>
      <c r="M135" s="55" t="s">
        <v>89</v>
      </c>
      <c r="N135" s="65"/>
      <c r="O135" s="61" t="s">
        <v>300</v>
      </c>
      <c r="P135" s="25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</row>
    <row r="136" spans="1:32" s="95" customFormat="1" x14ac:dyDescent="0.2">
      <c r="A136" s="107" t="s">
        <v>34</v>
      </c>
      <c r="B136" s="108" t="s">
        <v>65</v>
      </c>
      <c r="C136" s="109" t="s">
        <v>7</v>
      </c>
      <c r="D136" s="77" t="s">
        <v>652</v>
      </c>
      <c r="E136" s="12" t="s">
        <v>88</v>
      </c>
      <c r="F136" s="12" t="s">
        <v>44</v>
      </c>
      <c r="G136" s="12" t="s">
        <v>298</v>
      </c>
      <c r="H136" s="74">
        <v>450</v>
      </c>
      <c r="I136" s="6" t="s">
        <v>159</v>
      </c>
      <c r="J136" s="87">
        <v>2200</v>
      </c>
      <c r="K136" s="55" t="s">
        <v>35</v>
      </c>
      <c r="L136" s="55" t="s">
        <v>299</v>
      </c>
      <c r="M136" s="55" t="s">
        <v>89</v>
      </c>
      <c r="N136" s="65"/>
      <c r="O136" s="61" t="s">
        <v>300</v>
      </c>
      <c r="P136" s="25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</row>
    <row r="137" spans="1:32" s="95" customFormat="1" x14ac:dyDescent="0.2">
      <c r="A137" s="107" t="s">
        <v>34</v>
      </c>
      <c r="B137" s="108" t="s">
        <v>65</v>
      </c>
      <c r="C137" s="109" t="s">
        <v>7</v>
      </c>
      <c r="D137" s="77" t="s">
        <v>653</v>
      </c>
      <c r="E137" s="12" t="s">
        <v>88</v>
      </c>
      <c r="F137" s="12" t="s">
        <v>44</v>
      </c>
      <c r="G137" s="12" t="s">
        <v>298</v>
      </c>
      <c r="H137" s="74">
        <v>325</v>
      </c>
      <c r="I137" s="6" t="s">
        <v>159</v>
      </c>
      <c r="J137" s="87">
        <v>2200</v>
      </c>
      <c r="K137" s="55" t="s">
        <v>35</v>
      </c>
      <c r="L137" s="55" t="s">
        <v>301</v>
      </c>
      <c r="M137" s="55" t="s">
        <v>89</v>
      </c>
      <c r="N137" s="65"/>
      <c r="O137" s="61" t="s">
        <v>300</v>
      </c>
      <c r="P137" s="25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</row>
    <row r="138" spans="1:32" s="95" customFormat="1" x14ac:dyDescent="0.2">
      <c r="A138" s="107" t="s">
        <v>34</v>
      </c>
      <c r="B138" s="108" t="s">
        <v>65</v>
      </c>
      <c r="C138" s="109" t="s">
        <v>7</v>
      </c>
      <c r="D138" s="77" t="s">
        <v>654</v>
      </c>
      <c r="E138" s="12" t="s">
        <v>134</v>
      </c>
      <c r="F138" s="12" t="s">
        <v>44</v>
      </c>
      <c r="G138" s="12" t="s">
        <v>305</v>
      </c>
      <c r="H138" s="74">
        <v>18700</v>
      </c>
      <c r="I138" s="6" t="s">
        <v>123</v>
      </c>
      <c r="J138" s="87">
        <v>1100</v>
      </c>
      <c r="K138" s="55" t="s">
        <v>69</v>
      </c>
      <c r="L138" s="55" t="s">
        <v>306</v>
      </c>
      <c r="M138" s="55" t="s">
        <v>127</v>
      </c>
      <c r="N138" s="65"/>
      <c r="O138" s="61" t="s">
        <v>740</v>
      </c>
      <c r="P138" s="25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</row>
    <row r="139" spans="1:32" s="95" customFormat="1" x14ac:dyDescent="0.2">
      <c r="A139" s="107" t="s">
        <v>34</v>
      </c>
      <c r="B139" s="108" t="s">
        <v>65</v>
      </c>
      <c r="C139" s="109" t="s">
        <v>7</v>
      </c>
      <c r="D139" s="77" t="s">
        <v>655</v>
      </c>
      <c r="E139" s="12" t="s">
        <v>134</v>
      </c>
      <c r="F139" s="12" t="s">
        <v>44</v>
      </c>
      <c r="G139" s="12" t="s">
        <v>305</v>
      </c>
      <c r="H139" s="74">
        <v>1170</v>
      </c>
      <c r="I139" s="6" t="s">
        <v>123</v>
      </c>
      <c r="J139" s="87">
        <v>1200</v>
      </c>
      <c r="K139" s="55" t="s">
        <v>69</v>
      </c>
      <c r="L139" s="55" t="s">
        <v>306</v>
      </c>
      <c r="M139" s="55" t="s">
        <v>127</v>
      </c>
      <c r="N139" s="65"/>
      <c r="O139" s="61" t="s">
        <v>307</v>
      </c>
      <c r="P139" s="25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</row>
    <row r="140" spans="1:32" s="150" customFormat="1" x14ac:dyDescent="0.2">
      <c r="A140" s="107" t="s">
        <v>34</v>
      </c>
      <c r="B140" s="108" t="s">
        <v>65</v>
      </c>
      <c r="C140" s="109" t="s">
        <v>7</v>
      </c>
      <c r="D140" s="77" t="s">
        <v>656</v>
      </c>
      <c r="E140" s="12" t="s">
        <v>134</v>
      </c>
      <c r="F140" s="12" t="s">
        <v>44</v>
      </c>
      <c r="G140" s="12" t="s">
        <v>305</v>
      </c>
      <c r="H140" s="74">
        <v>1218</v>
      </c>
      <c r="I140" s="6" t="s">
        <v>123</v>
      </c>
      <c r="J140" s="87">
        <v>2200</v>
      </c>
      <c r="K140" s="176" t="s">
        <v>69</v>
      </c>
      <c r="L140" s="176" t="s">
        <v>306</v>
      </c>
      <c r="M140" s="176" t="s">
        <v>127</v>
      </c>
      <c r="N140" s="180"/>
      <c r="O140" s="61" t="s">
        <v>307</v>
      </c>
      <c r="P140" s="25"/>
      <c r="Q140" s="175"/>
      <c r="R140" s="175"/>
      <c r="S140" s="175"/>
      <c r="T140" s="175"/>
      <c r="U140" s="175"/>
      <c r="V140" s="175"/>
      <c r="W140" s="175"/>
      <c r="X140" s="175"/>
      <c r="Y140" s="175"/>
      <c r="Z140" s="175"/>
      <c r="AA140" s="175"/>
      <c r="AB140" s="175"/>
      <c r="AC140" s="175"/>
      <c r="AD140" s="175"/>
      <c r="AE140" s="175"/>
      <c r="AF140" s="175"/>
    </row>
    <row r="141" spans="1:32" s="150" customFormat="1" x14ac:dyDescent="0.2">
      <c r="A141" s="107" t="s">
        <v>34</v>
      </c>
      <c r="B141" s="108" t="s">
        <v>65</v>
      </c>
      <c r="C141" s="109" t="s">
        <v>7</v>
      </c>
      <c r="D141" s="77" t="s">
        <v>657</v>
      </c>
      <c r="E141" s="12" t="s">
        <v>134</v>
      </c>
      <c r="F141" s="12" t="s">
        <v>44</v>
      </c>
      <c r="G141" s="12" t="s">
        <v>305</v>
      </c>
      <c r="H141" s="74">
        <v>197</v>
      </c>
      <c r="I141" s="6" t="s">
        <v>123</v>
      </c>
      <c r="J141" s="87">
        <v>2300</v>
      </c>
      <c r="K141" s="176" t="s">
        <v>69</v>
      </c>
      <c r="L141" s="176" t="s">
        <v>306</v>
      </c>
      <c r="M141" s="176" t="s">
        <v>127</v>
      </c>
      <c r="N141" s="180"/>
      <c r="O141" s="61" t="s">
        <v>307</v>
      </c>
      <c r="P141" s="25"/>
      <c r="Q141" s="175"/>
      <c r="R141" s="175"/>
      <c r="S141" s="175"/>
      <c r="T141" s="175"/>
      <c r="U141" s="175"/>
      <c r="V141" s="175"/>
      <c r="W141" s="175"/>
      <c r="X141" s="175"/>
      <c r="Y141" s="175"/>
      <c r="Z141" s="175"/>
      <c r="AA141" s="175"/>
      <c r="AB141" s="175"/>
      <c r="AC141" s="175"/>
      <c r="AD141" s="175"/>
      <c r="AE141" s="175"/>
      <c r="AF141" s="175"/>
    </row>
    <row r="142" spans="1:32" s="95" customFormat="1" x14ac:dyDescent="0.2">
      <c r="A142" s="107" t="s">
        <v>34</v>
      </c>
      <c r="B142" s="108" t="s">
        <v>65</v>
      </c>
      <c r="C142" s="109" t="s">
        <v>7</v>
      </c>
      <c r="D142" s="77" t="s">
        <v>658</v>
      </c>
      <c r="E142" s="12" t="s">
        <v>134</v>
      </c>
      <c r="F142" s="12" t="s">
        <v>44</v>
      </c>
      <c r="G142" s="12" t="s">
        <v>305</v>
      </c>
      <c r="H142" s="74">
        <f>55630-11204-1914-3272-1218-197</f>
        <v>37825</v>
      </c>
      <c r="I142" s="6" t="s">
        <v>123</v>
      </c>
      <c r="J142" s="87">
        <v>5200</v>
      </c>
      <c r="K142" s="55" t="s">
        <v>69</v>
      </c>
      <c r="L142" s="55" t="s">
        <v>306</v>
      </c>
      <c r="M142" s="55" t="s">
        <v>127</v>
      </c>
      <c r="N142" s="65"/>
      <c r="O142" s="61" t="s">
        <v>737</v>
      </c>
      <c r="P142" s="25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</row>
    <row r="143" spans="1:32" s="95" customFormat="1" x14ac:dyDescent="0.2">
      <c r="A143" s="107" t="s">
        <v>34</v>
      </c>
      <c r="B143" s="108" t="s">
        <v>65</v>
      </c>
      <c r="C143" s="109" t="s">
        <v>7</v>
      </c>
      <c r="D143" s="77" t="s">
        <v>659</v>
      </c>
      <c r="E143" s="12" t="s">
        <v>134</v>
      </c>
      <c r="F143" s="12" t="s">
        <v>44</v>
      </c>
      <c r="G143" s="12" t="s">
        <v>372</v>
      </c>
      <c r="H143" s="74">
        <v>11204</v>
      </c>
      <c r="I143" s="6" t="s">
        <v>373</v>
      </c>
      <c r="J143" s="87">
        <v>5200</v>
      </c>
      <c r="K143" s="55" t="s">
        <v>69</v>
      </c>
      <c r="L143" s="55" t="s">
        <v>306</v>
      </c>
      <c r="M143" s="55" t="s">
        <v>127</v>
      </c>
      <c r="N143" s="65"/>
      <c r="O143" s="61" t="s">
        <v>738</v>
      </c>
      <c r="P143" s="25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</row>
    <row r="144" spans="1:32" s="95" customFormat="1" x14ac:dyDescent="0.2">
      <c r="A144" s="107" t="s">
        <v>34</v>
      </c>
      <c r="B144" s="108" t="s">
        <v>65</v>
      </c>
      <c r="C144" s="109" t="s">
        <v>7</v>
      </c>
      <c r="D144" s="77" t="s">
        <v>660</v>
      </c>
      <c r="E144" s="12" t="s">
        <v>134</v>
      </c>
      <c r="F144" s="12" t="s">
        <v>44</v>
      </c>
      <c r="G144" s="12" t="s">
        <v>734</v>
      </c>
      <c r="H144" s="74">
        <f>1914+3272</f>
        <v>5186</v>
      </c>
      <c r="I144" s="6" t="s">
        <v>389</v>
      </c>
      <c r="J144" s="87">
        <v>5200</v>
      </c>
      <c r="K144" s="55" t="s">
        <v>69</v>
      </c>
      <c r="L144" s="55" t="s">
        <v>306</v>
      </c>
      <c r="M144" s="55" t="s">
        <v>127</v>
      </c>
      <c r="N144" s="65"/>
      <c r="O144" s="61" t="s">
        <v>739</v>
      </c>
      <c r="P144" s="25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</row>
    <row r="145" spans="1:32" s="95" customFormat="1" x14ac:dyDescent="0.2">
      <c r="A145" s="107" t="s">
        <v>34</v>
      </c>
      <c r="B145" s="108" t="s">
        <v>65</v>
      </c>
      <c r="C145" s="109" t="s">
        <v>7</v>
      </c>
      <c r="D145" s="77" t="s">
        <v>661</v>
      </c>
      <c r="E145" s="12" t="s">
        <v>88</v>
      </c>
      <c r="F145" s="12" t="s">
        <v>44</v>
      </c>
      <c r="G145" s="12" t="s">
        <v>308</v>
      </c>
      <c r="H145" s="74">
        <v>31000</v>
      </c>
      <c r="I145" s="6" t="s">
        <v>253</v>
      </c>
      <c r="J145" s="87">
        <v>5200</v>
      </c>
      <c r="K145" s="55" t="s">
        <v>35</v>
      </c>
      <c r="L145" s="55" t="s">
        <v>309</v>
      </c>
      <c r="M145" s="55" t="s">
        <v>89</v>
      </c>
      <c r="N145" s="65"/>
      <c r="O145" s="61" t="s">
        <v>242</v>
      </c>
      <c r="P145" s="25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</row>
    <row r="146" spans="1:32" s="95" customFormat="1" x14ac:dyDescent="0.2">
      <c r="A146" s="107" t="s">
        <v>34</v>
      </c>
      <c r="B146" s="108" t="s">
        <v>65</v>
      </c>
      <c r="C146" s="109" t="s">
        <v>7</v>
      </c>
      <c r="D146" s="77" t="s">
        <v>662</v>
      </c>
      <c r="E146" s="12" t="s">
        <v>88</v>
      </c>
      <c r="F146" s="12" t="s">
        <v>44</v>
      </c>
      <c r="G146" s="12" t="s">
        <v>367</v>
      </c>
      <c r="H146" s="74">
        <v>510421</v>
      </c>
      <c r="I146" s="6" t="s">
        <v>253</v>
      </c>
      <c r="J146" s="87">
        <v>5200</v>
      </c>
      <c r="K146" s="55" t="s">
        <v>35</v>
      </c>
      <c r="L146" s="55" t="s">
        <v>366</v>
      </c>
      <c r="M146" s="55" t="s">
        <v>89</v>
      </c>
      <c r="N146" s="65"/>
      <c r="O146" s="61" t="s">
        <v>242</v>
      </c>
      <c r="P146" s="25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</row>
    <row r="147" spans="1:32" s="95" customFormat="1" ht="25.5" x14ac:dyDescent="0.2">
      <c r="A147" s="107" t="s">
        <v>34</v>
      </c>
      <c r="B147" s="108" t="s">
        <v>65</v>
      </c>
      <c r="C147" s="109" t="s">
        <v>7</v>
      </c>
      <c r="D147" s="77" t="s">
        <v>663</v>
      </c>
      <c r="E147" s="12" t="s">
        <v>88</v>
      </c>
      <c r="F147" s="12" t="s">
        <v>44</v>
      </c>
      <c r="G147" s="12" t="s">
        <v>310</v>
      </c>
      <c r="H147" s="74">
        <v>4738</v>
      </c>
      <c r="I147" s="6" t="s">
        <v>253</v>
      </c>
      <c r="J147" s="87">
        <v>1100</v>
      </c>
      <c r="K147" s="55" t="s">
        <v>35</v>
      </c>
      <c r="L147" s="55" t="s">
        <v>311</v>
      </c>
      <c r="M147" s="55" t="s">
        <v>89</v>
      </c>
      <c r="N147" s="65"/>
      <c r="O147" s="61" t="s">
        <v>300</v>
      </c>
      <c r="P147" s="25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</row>
    <row r="148" spans="1:32" s="95" customFormat="1" ht="25.5" x14ac:dyDescent="0.2">
      <c r="A148" s="107" t="s">
        <v>34</v>
      </c>
      <c r="B148" s="108" t="s">
        <v>65</v>
      </c>
      <c r="C148" s="109" t="s">
        <v>7</v>
      </c>
      <c r="D148" s="77" t="s">
        <v>664</v>
      </c>
      <c r="E148" s="12" t="s">
        <v>88</v>
      </c>
      <c r="F148" s="12" t="s">
        <v>44</v>
      </c>
      <c r="G148" s="12" t="s">
        <v>310</v>
      </c>
      <c r="H148" s="74">
        <v>1125</v>
      </c>
      <c r="I148" s="6" t="s">
        <v>253</v>
      </c>
      <c r="J148" s="87">
        <v>1200</v>
      </c>
      <c r="K148" s="55" t="s">
        <v>35</v>
      </c>
      <c r="L148" s="55" t="s">
        <v>311</v>
      </c>
      <c r="M148" s="55" t="s">
        <v>89</v>
      </c>
      <c r="N148" s="65"/>
      <c r="O148" s="61" t="s">
        <v>300</v>
      </c>
      <c r="P148" s="25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</row>
    <row r="149" spans="1:32" s="95" customFormat="1" x14ac:dyDescent="0.2">
      <c r="A149" s="107" t="s">
        <v>34</v>
      </c>
      <c r="B149" s="108" t="s">
        <v>65</v>
      </c>
      <c r="C149" s="109" t="s">
        <v>7</v>
      </c>
      <c r="D149" s="77" t="s">
        <v>665</v>
      </c>
      <c r="E149" s="12" t="s">
        <v>88</v>
      </c>
      <c r="F149" s="12" t="s">
        <v>44</v>
      </c>
      <c r="G149" s="12" t="s">
        <v>314</v>
      </c>
      <c r="H149" s="74">
        <v>634</v>
      </c>
      <c r="I149" s="6" t="s">
        <v>159</v>
      </c>
      <c r="J149" s="87">
        <v>2200</v>
      </c>
      <c r="K149" s="55" t="s">
        <v>35</v>
      </c>
      <c r="L149" s="55" t="s">
        <v>315</v>
      </c>
      <c r="M149" s="55" t="s">
        <v>89</v>
      </c>
      <c r="N149" s="65"/>
      <c r="O149" s="61" t="s">
        <v>316</v>
      </c>
      <c r="P149" s="25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</row>
    <row r="150" spans="1:32" s="95" customFormat="1" x14ac:dyDescent="0.2">
      <c r="A150" s="107" t="s">
        <v>34</v>
      </c>
      <c r="B150" s="108" t="s">
        <v>65</v>
      </c>
      <c r="C150" s="109" t="s">
        <v>7</v>
      </c>
      <c r="D150" s="77" t="s">
        <v>666</v>
      </c>
      <c r="E150" s="12" t="s">
        <v>88</v>
      </c>
      <c r="F150" s="12" t="s">
        <v>44</v>
      </c>
      <c r="G150" s="12" t="s">
        <v>314</v>
      </c>
      <c r="H150" s="74">
        <v>7000</v>
      </c>
      <c r="I150" s="6" t="s">
        <v>159</v>
      </c>
      <c r="J150" s="87">
        <v>2300</v>
      </c>
      <c r="K150" s="55" t="s">
        <v>35</v>
      </c>
      <c r="L150" s="55" t="s">
        <v>315</v>
      </c>
      <c r="M150" s="55" t="s">
        <v>89</v>
      </c>
      <c r="N150" s="65"/>
      <c r="O150" s="61" t="s">
        <v>316</v>
      </c>
      <c r="P150" s="25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</row>
    <row r="151" spans="1:32" s="95" customFormat="1" x14ac:dyDescent="0.2">
      <c r="A151" s="107" t="s">
        <v>34</v>
      </c>
      <c r="B151" s="108" t="s">
        <v>65</v>
      </c>
      <c r="C151" s="109" t="s">
        <v>7</v>
      </c>
      <c r="D151" s="77" t="s">
        <v>667</v>
      </c>
      <c r="E151" s="12" t="s">
        <v>128</v>
      </c>
      <c r="F151" s="12" t="s">
        <v>44</v>
      </c>
      <c r="G151" s="12" t="s">
        <v>296</v>
      </c>
      <c r="H151" s="74">
        <v>5620</v>
      </c>
      <c r="I151" s="6" t="s">
        <v>61</v>
      </c>
      <c r="J151" s="87">
        <v>2200</v>
      </c>
      <c r="K151" s="55" t="s">
        <v>35</v>
      </c>
      <c r="L151" s="55" t="s">
        <v>130</v>
      </c>
      <c r="M151" s="55" t="s">
        <v>131</v>
      </c>
      <c r="N151" s="65"/>
      <c r="O151" s="61" t="s">
        <v>317</v>
      </c>
      <c r="P151" s="25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</row>
    <row r="152" spans="1:32" s="95" customFormat="1" x14ac:dyDescent="0.2">
      <c r="A152" s="107" t="s">
        <v>34</v>
      </c>
      <c r="B152" s="108" t="s">
        <v>65</v>
      </c>
      <c r="C152" s="109" t="s">
        <v>7</v>
      </c>
      <c r="D152" s="77" t="s">
        <v>668</v>
      </c>
      <c r="E152" s="12" t="s">
        <v>88</v>
      </c>
      <c r="F152" s="12" t="s">
        <v>44</v>
      </c>
      <c r="G152" s="12" t="s">
        <v>330</v>
      </c>
      <c r="H152" s="74">
        <v>625</v>
      </c>
      <c r="I152" s="6" t="s">
        <v>331</v>
      </c>
      <c r="J152" s="87">
        <v>1100</v>
      </c>
      <c r="K152" s="55" t="s">
        <v>35</v>
      </c>
      <c r="L152" s="55" t="s">
        <v>332</v>
      </c>
      <c r="M152" s="55" t="s">
        <v>89</v>
      </c>
      <c r="N152" s="65"/>
      <c r="O152" s="61" t="s">
        <v>333</v>
      </c>
      <c r="P152" s="25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</row>
    <row r="153" spans="1:32" s="95" customFormat="1" x14ac:dyDescent="0.2">
      <c r="A153" s="107" t="s">
        <v>34</v>
      </c>
      <c r="B153" s="108" t="s">
        <v>65</v>
      </c>
      <c r="C153" s="109" t="s">
        <v>7</v>
      </c>
      <c r="D153" s="77" t="s">
        <v>669</v>
      </c>
      <c r="E153" s="12" t="s">
        <v>88</v>
      </c>
      <c r="F153" s="12" t="s">
        <v>44</v>
      </c>
      <c r="G153" s="12" t="s">
        <v>330</v>
      </c>
      <c r="H153" s="74">
        <v>148</v>
      </c>
      <c r="I153" s="6" t="s">
        <v>331</v>
      </c>
      <c r="J153" s="87">
        <v>1200</v>
      </c>
      <c r="K153" s="55" t="s">
        <v>35</v>
      </c>
      <c r="L153" s="55" t="s">
        <v>332</v>
      </c>
      <c r="M153" s="55" t="s">
        <v>89</v>
      </c>
      <c r="N153" s="65"/>
      <c r="O153" s="61" t="s">
        <v>333</v>
      </c>
      <c r="P153" s="25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</row>
    <row r="154" spans="1:32" s="95" customFormat="1" x14ac:dyDescent="0.2">
      <c r="A154" s="107" t="s">
        <v>34</v>
      </c>
      <c r="B154" s="108" t="s">
        <v>65</v>
      </c>
      <c r="C154" s="109" t="s">
        <v>7</v>
      </c>
      <c r="D154" s="77" t="s">
        <v>670</v>
      </c>
      <c r="E154" s="12" t="s">
        <v>88</v>
      </c>
      <c r="F154" s="12" t="s">
        <v>44</v>
      </c>
      <c r="G154" s="12" t="s">
        <v>330</v>
      </c>
      <c r="H154" s="74">
        <v>442</v>
      </c>
      <c r="I154" s="6" t="s">
        <v>331</v>
      </c>
      <c r="J154" s="87">
        <v>2300</v>
      </c>
      <c r="K154" s="55" t="s">
        <v>35</v>
      </c>
      <c r="L154" s="55" t="s">
        <v>332</v>
      </c>
      <c r="M154" s="55" t="s">
        <v>89</v>
      </c>
      <c r="N154" s="65"/>
      <c r="O154" s="61" t="s">
        <v>333</v>
      </c>
      <c r="P154" s="25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</row>
    <row r="155" spans="1:32" s="95" customFormat="1" x14ac:dyDescent="0.2">
      <c r="A155" s="107" t="s">
        <v>34</v>
      </c>
      <c r="B155" s="108" t="s">
        <v>65</v>
      </c>
      <c r="C155" s="109" t="s">
        <v>7</v>
      </c>
      <c r="D155" s="77" t="s">
        <v>671</v>
      </c>
      <c r="E155" s="12" t="s">
        <v>88</v>
      </c>
      <c r="F155" s="12" t="s">
        <v>44</v>
      </c>
      <c r="G155" s="12" t="s">
        <v>334</v>
      </c>
      <c r="H155" s="74">
        <v>260</v>
      </c>
      <c r="I155" s="6" t="s">
        <v>335</v>
      </c>
      <c r="J155" s="87">
        <v>1100</v>
      </c>
      <c r="K155" s="55" t="s">
        <v>35</v>
      </c>
      <c r="L155" s="55" t="s">
        <v>332</v>
      </c>
      <c r="M155" s="55" t="s">
        <v>89</v>
      </c>
      <c r="N155" s="65"/>
      <c r="O155" s="61" t="s">
        <v>336</v>
      </c>
      <c r="P155" s="25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</row>
    <row r="156" spans="1:32" s="95" customFormat="1" x14ac:dyDescent="0.2">
      <c r="A156" s="107" t="s">
        <v>34</v>
      </c>
      <c r="B156" s="108" t="s">
        <v>65</v>
      </c>
      <c r="C156" s="109" t="s">
        <v>7</v>
      </c>
      <c r="D156" s="77" t="s">
        <v>672</v>
      </c>
      <c r="E156" s="12" t="s">
        <v>88</v>
      </c>
      <c r="F156" s="12" t="s">
        <v>44</v>
      </c>
      <c r="G156" s="12" t="s">
        <v>334</v>
      </c>
      <c r="H156" s="74">
        <v>62</v>
      </c>
      <c r="I156" s="6" t="s">
        <v>335</v>
      </c>
      <c r="J156" s="87">
        <v>1200</v>
      </c>
      <c r="K156" s="55" t="s">
        <v>35</v>
      </c>
      <c r="L156" s="55" t="s">
        <v>332</v>
      </c>
      <c r="M156" s="55" t="s">
        <v>89</v>
      </c>
      <c r="N156" s="65"/>
      <c r="O156" s="61" t="s">
        <v>336</v>
      </c>
      <c r="P156" s="25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</row>
    <row r="157" spans="1:32" s="95" customFormat="1" x14ac:dyDescent="0.2">
      <c r="A157" s="107" t="s">
        <v>34</v>
      </c>
      <c r="B157" s="108" t="s">
        <v>65</v>
      </c>
      <c r="C157" s="109" t="s">
        <v>7</v>
      </c>
      <c r="D157" s="77" t="s">
        <v>673</v>
      </c>
      <c r="E157" s="12" t="s">
        <v>88</v>
      </c>
      <c r="F157" s="12" t="s">
        <v>44</v>
      </c>
      <c r="G157" s="12" t="s">
        <v>334</v>
      </c>
      <c r="H157" s="74">
        <v>613</v>
      </c>
      <c r="I157" s="6" t="s">
        <v>335</v>
      </c>
      <c r="J157" s="87">
        <v>2300</v>
      </c>
      <c r="K157" s="55" t="s">
        <v>35</v>
      </c>
      <c r="L157" s="55" t="s">
        <v>332</v>
      </c>
      <c r="M157" s="55" t="s">
        <v>89</v>
      </c>
      <c r="N157" s="65"/>
      <c r="O157" s="61" t="s">
        <v>336</v>
      </c>
      <c r="P157" s="25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</row>
    <row r="158" spans="1:32" s="95" customFormat="1" x14ac:dyDescent="0.2">
      <c r="A158" s="107" t="s">
        <v>34</v>
      </c>
      <c r="B158" s="108" t="s">
        <v>65</v>
      </c>
      <c r="C158" s="109" t="s">
        <v>7</v>
      </c>
      <c r="D158" s="77" t="s">
        <v>674</v>
      </c>
      <c r="E158" s="12" t="s">
        <v>88</v>
      </c>
      <c r="F158" s="12" t="s">
        <v>44</v>
      </c>
      <c r="G158" s="12" t="s">
        <v>337</v>
      </c>
      <c r="H158" s="74">
        <v>625</v>
      </c>
      <c r="I158" s="6" t="s">
        <v>107</v>
      </c>
      <c r="J158" s="87">
        <v>1100</v>
      </c>
      <c r="K158" s="55" t="s">
        <v>35</v>
      </c>
      <c r="L158" s="55" t="s">
        <v>332</v>
      </c>
      <c r="M158" s="55" t="s">
        <v>89</v>
      </c>
      <c r="N158" s="65"/>
      <c r="O158" s="61" t="s">
        <v>336</v>
      </c>
      <c r="P158" s="25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</row>
    <row r="159" spans="1:32" s="95" customFormat="1" x14ac:dyDescent="0.2">
      <c r="A159" s="107" t="s">
        <v>34</v>
      </c>
      <c r="B159" s="108" t="s">
        <v>65</v>
      </c>
      <c r="C159" s="109" t="s">
        <v>7</v>
      </c>
      <c r="D159" s="77" t="s">
        <v>675</v>
      </c>
      <c r="E159" s="12" t="s">
        <v>88</v>
      </c>
      <c r="F159" s="12" t="s">
        <v>44</v>
      </c>
      <c r="G159" s="12" t="s">
        <v>337</v>
      </c>
      <c r="H159" s="74">
        <v>148</v>
      </c>
      <c r="I159" s="6" t="s">
        <v>107</v>
      </c>
      <c r="J159" s="87">
        <v>1200</v>
      </c>
      <c r="K159" s="55" t="s">
        <v>35</v>
      </c>
      <c r="L159" s="55" t="s">
        <v>332</v>
      </c>
      <c r="M159" s="55" t="s">
        <v>89</v>
      </c>
      <c r="N159" s="65"/>
      <c r="O159" s="61" t="s">
        <v>336</v>
      </c>
      <c r="P159" s="25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</row>
    <row r="160" spans="1:32" s="95" customFormat="1" x14ac:dyDescent="0.2">
      <c r="A160" s="107" t="s">
        <v>34</v>
      </c>
      <c r="B160" s="108" t="s">
        <v>65</v>
      </c>
      <c r="C160" s="109" t="s">
        <v>7</v>
      </c>
      <c r="D160" s="77" t="s">
        <v>676</v>
      </c>
      <c r="E160" s="12" t="s">
        <v>88</v>
      </c>
      <c r="F160" s="12" t="s">
        <v>44</v>
      </c>
      <c r="G160" s="12" t="s">
        <v>337</v>
      </c>
      <c r="H160" s="74">
        <v>1227</v>
      </c>
      <c r="I160" s="6" t="s">
        <v>107</v>
      </c>
      <c r="J160" s="87">
        <v>2300</v>
      </c>
      <c r="K160" s="55" t="s">
        <v>35</v>
      </c>
      <c r="L160" s="55" t="s">
        <v>332</v>
      </c>
      <c r="M160" s="55" t="s">
        <v>89</v>
      </c>
      <c r="N160" s="65"/>
      <c r="O160" s="61" t="s">
        <v>336</v>
      </c>
      <c r="P160" s="25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</row>
    <row r="161" spans="1:32" s="95" customFormat="1" x14ac:dyDescent="0.2">
      <c r="A161" s="107" t="s">
        <v>34</v>
      </c>
      <c r="B161" s="108" t="s">
        <v>65</v>
      </c>
      <c r="C161" s="109" t="s">
        <v>7</v>
      </c>
      <c r="D161" s="77" t="s">
        <v>677</v>
      </c>
      <c r="E161" s="12" t="s">
        <v>128</v>
      </c>
      <c r="F161" s="12" t="s">
        <v>44</v>
      </c>
      <c r="G161" s="12" t="s">
        <v>296</v>
      </c>
      <c r="H161" s="74">
        <v>19000</v>
      </c>
      <c r="I161" s="6" t="s">
        <v>61</v>
      </c>
      <c r="J161" s="87">
        <v>2200</v>
      </c>
      <c r="K161" s="55" t="s">
        <v>35</v>
      </c>
      <c r="L161" s="55" t="s">
        <v>130</v>
      </c>
      <c r="M161" s="55" t="s">
        <v>131</v>
      </c>
      <c r="N161" s="65"/>
      <c r="O161" s="61" t="s">
        <v>340</v>
      </c>
      <c r="P161" s="25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</row>
    <row r="162" spans="1:32" s="95" customFormat="1" x14ac:dyDescent="0.2">
      <c r="A162" s="107" t="s">
        <v>34</v>
      </c>
      <c r="B162" s="108" t="s">
        <v>65</v>
      </c>
      <c r="C162" s="109" t="s">
        <v>7</v>
      </c>
      <c r="D162" s="77" t="s">
        <v>678</v>
      </c>
      <c r="E162" s="12" t="s">
        <v>109</v>
      </c>
      <c r="F162" s="12" t="s">
        <v>44</v>
      </c>
      <c r="G162" s="12" t="s">
        <v>119</v>
      </c>
      <c r="H162" s="74">
        <v>24350</v>
      </c>
      <c r="I162" s="6" t="s">
        <v>107</v>
      </c>
      <c r="J162" s="87">
        <v>5200</v>
      </c>
      <c r="K162" s="55" t="s">
        <v>69</v>
      </c>
      <c r="L162" s="55" t="s">
        <v>165</v>
      </c>
      <c r="M162" s="55" t="s">
        <v>105</v>
      </c>
      <c r="N162" s="65"/>
      <c r="O162" s="61" t="s">
        <v>341</v>
      </c>
      <c r="P162" s="25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</row>
    <row r="163" spans="1:32" s="95" customFormat="1" ht="25.5" x14ac:dyDescent="0.2">
      <c r="A163" s="107"/>
      <c r="B163" s="108"/>
      <c r="C163" s="109"/>
      <c r="D163" s="77" t="s">
        <v>679</v>
      </c>
      <c r="E163" s="12" t="s">
        <v>434</v>
      </c>
      <c r="F163" s="12" t="s">
        <v>368</v>
      </c>
      <c r="G163" s="160" t="s">
        <v>435</v>
      </c>
      <c r="H163" s="161">
        <v>58176</v>
      </c>
      <c r="I163" s="162"/>
      <c r="J163" s="163">
        <v>5200</v>
      </c>
      <c r="K163" s="101"/>
      <c r="L163" s="101"/>
      <c r="M163" s="101"/>
      <c r="N163" s="164"/>
      <c r="O163" s="165" t="s">
        <v>446</v>
      </c>
      <c r="P163" s="25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</row>
    <row r="164" spans="1:32" s="95" customFormat="1" ht="38.25" x14ac:dyDescent="0.2">
      <c r="A164" s="107" t="s">
        <v>34</v>
      </c>
      <c r="B164" s="108" t="s">
        <v>65</v>
      </c>
      <c r="C164" s="109" t="s">
        <v>7</v>
      </c>
      <c r="D164" s="77" t="s">
        <v>680</v>
      </c>
      <c r="E164" s="12" t="s">
        <v>134</v>
      </c>
      <c r="F164" s="12" t="s">
        <v>44</v>
      </c>
      <c r="G164" s="12" t="s">
        <v>269</v>
      </c>
      <c r="H164" s="74">
        <v>44254</v>
      </c>
      <c r="I164" s="55" t="s">
        <v>253</v>
      </c>
      <c r="J164" s="87">
        <v>5200</v>
      </c>
      <c r="K164" s="55" t="s">
        <v>35</v>
      </c>
      <c r="L164" s="55" t="s">
        <v>270</v>
      </c>
      <c r="M164" s="55" t="s">
        <v>127</v>
      </c>
      <c r="N164" s="65"/>
      <c r="O164" s="61" t="s">
        <v>307</v>
      </c>
      <c r="P164" s="25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</row>
    <row r="165" spans="1:32" s="95" customFormat="1" x14ac:dyDescent="0.2">
      <c r="A165" s="107" t="s">
        <v>34</v>
      </c>
      <c r="B165" s="108" t="s">
        <v>65</v>
      </c>
      <c r="C165" s="109" t="s">
        <v>7</v>
      </c>
      <c r="D165" s="77" t="s">
        <v>681</v>
      </c>
      <c r="E165" s="12" t="s">
        <v>108</v>
      </c>
      <c r="F165" s="12" t="s">
        <v>44</v>
      </c>
      <c r="G165" s="12" t="s">
        <v>111</v>
      </c>
      <c r="H165" s="74">
        <v>7494</v>
      </c>
      <c r="I165" s="6" t="s">
        <v>103</v>
      </c>
      <c r="J165" s="87">
        <v>5200</v>
      </c>
      <c r="K165" s="55" t="s">
        <v>69</v>
      </c>
      <c r="L165" s="55" t="s">
        <v>371</v>
      </c>
      <c r="M165" s="55" t="s">
        <v>95</v>
      </c>
      <c r="N165" s="65"/>
      <c r="O165" s="61" t="s">
        <v>370</v>
      </c>
      <c r="P165" s="25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</row>
    <row r="166" spans="1:32" s="95" customFormat="1" x14ac:dyDescent="0.2">
      <c r="A166" s="107" t="s">
        <v>34</v>
      </c>
      <c r="B166" s="108" t="s">
        <v>65</v>
      </c>
      <c r="C166" s="109" t="s">
        <v>7</v>
      </c>
      <c r="D166" s="77" t="s">
        <v>682</v>
      </c>
      <c r="E166" s="12" t="s">
        <v>88</v>
      </c>
      <c r="F166" s="12" t="s">
        <v>44</v>
      </c>
      <c r="G166" s="12" t="s">
        <v>367</v>
      </c>
      <c r="H166" s="74">
        <v>1657139</v>
      </c>
      <c r="I166" s="6" t="s">
        <v>253</v>
      </c>
      <c r="J166" s="87">
        <v>5200</v>
      </c>
      <c r="K166" s="55" t="s">
        <v>35</v>
      </c>
      <c r="L166" s="55" t="s">
        <v>366</v>
      </c>
      <c r="M166" s="55" t="s">
        <v>89</v>
      </c>
      <c r="N166" s="65"/>
      <c r="O166" s="61" t="s">
        <v>374</v>
      </c>
      <c r="P166" s="25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</row>
    <row r="167" spans="1:32" s="95" customFormat="1" ht="25.5" x14ac:dyDescent="0.2">
      <c r="A167" s="107" t="s">
        <v>34</v>
      </c>
      <c r="B167" s="108" t="s">
        <v>65</v>
      </c>
      <c r="C167" s="109" t="s">
        <v>7</v>
      </c>
      <c r="D167" s="77" t="s">
        <v>683</v>
      </c>
      <c r="E167" s="12" t="s">
        <v>134</v>
      </c>
      <c r="F167" s="12" t="s">
        <v>44</v>
      </c>
      <c r="G167" s="12" t="s">
        <v>264</v>
      </c>
      <c r="H167" s="74">
        <v>39621</v>
      </c>
      <c r="I167" s="55" t="s">
        <v>253</v>
      </c>
      <c r="J167" s="87">
        <v>5200</v>
      </c>
      <c r="K167" s="55" t="s">
        <v>69</v>
      </c>
      <c r="L167" s="55" t="s">
        <v>263</v>
      </c>
      <c r="M167" s="55" t="s">
        <v>127</v>
      </c>
      <c r="N167" s="65"/>
      <c r="O167" s="61" t="s">
        <v>374</v>
      </c>
      <c r="P167" s="25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</row>
    <row r="168" spans="1:32" s="95" customFormat="1" ht="25.5" x14ac:dyDescent="0.2">
      <c r="A168" s="107"/>
      <c r="B168" s="108"/>
      <c r="C168" s="109"/>
      <c r="D168" s="77" t="s">
        <v>684</v>
      </c>
      <c r="E168" s="12" t="s">
        <v>88</v>
      </c>
      <c r="F168" s="12" t="s">
        <v>375</v>
      </c>
      <c r="G168" s="12" t="s">
        <v>376</v>
      </c>
      <c r="H168" s="74">
        <v>56506</v>
      </c>
      <c r="I168" s="55"/>
      <c r="J168" s="87">
        <v>5200</v>
      </c>
      <c r="K168" s="55"/>
      <c r="L168" s="55"/>
      <c r="M168" s="55"/>
      <c r="N168" s="65"/>
      <c r="O168" s="61" t="s">
        <v>374</v>
      </c>
      <c r="P168" s="25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</row>
    <row r="169" spans="1:32" s="95" customFormat="1" ht="25.5" x14ac:dyDescent="0.2">
      <c r="A169" s="107"/>
      <c r="B169" s="108"/>
      <c r="C169" s="109"/>
      <c r="D169" s="77" t="s">
        <v>685</v>
      </c>
      <c r="E169" s="12" t="s">
        <v>88</v>
      </c>
      <c r="F169" s="12" t="s">
        <v>375</v>
      </c>
      <c r="G169" s="12" t="s">
        <v>377</v>
      </c>
      <c r="H169" s="74">
        <v>154405</v>
      </c>
      <c r="I169" s="55"/>
      <c r="J169" s="87">
        <v>5200</v>
      </c>
      <c r="K169" s="55"/>
      <c r="L169" s="55"/>
      <c r="M169" s="55"/>
      <c r="N169" s="65"/>
      <c r="O169" s="61" t="s">
        <v>374</v>
      </c>
      <c r="P169" s="25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</row>
    <row r="170" spans="1:32" s="95" customFormat="1" x14ac:dyDescent="0.2">
      <c r="A170" s="107" t="s">
        <v>34</v>
      </c>
      <c r="B170" s="108" t="s">
        <v>65</v>
      </c>
      <c r="C170" s="109" t="s">
        <v>7</v>
      </c>
      <c r="D170" s="77" t="s">
        <v>686</v>
      </c>
      <c r="E170" s="12" t="s">
        <v>68</v>
      </c>
      <c r="F170" s="12" t="s">
        <v>44</v>
      </c>
      <c r="G170" s="12" t="s">
        <v>385</v>
      </c>
      <c r="H170" s="74">
        <v>5442</v>
      </c>
      <c r="I170" s="55" t="s">
        <v>253</v>
      </c>
      <c r="J170" s="87">
        <v>5200</v>
      </c>
      <c r="K170" s="55" t="s">
        <v>35</v>
      </c>
      <c r="L170" s="55" t="s">
        <v>386</v>
      </c>
      <c r="M170" s="55" t="s">
        <v>120</v>
      </c>
      <c r="N170" s="65"/>
      <c r="O170" s="61" t="s">
        <v>387</v>
      </c>
      <c r="P170" s="25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</row>
    <row r="171" spans="1:32" s="95" customFormat="1" x14ac:dyDescent="0.2">
      <c r="A171" s="107" t="s">
        <v>34</v>
      </c>
      <c r="B171" s="108" t="s">
        <v>65</v>
      </c>
      <c r="C171" s="109" t="s">
        <v>7</v>
      </c>
      <c r="D171" s="77" t="s">
        <v>687</v>
      </c>
      <c r="E171" s="12" t="s">
        <v>68</v>
      </c>
      <c r="F171" s="12" t="s">
        <v>44</v>
      </c>
      <c r="G171" s="12" t="s">
        <v>390</v>
      </c>
      <c r="H171" s="74">
        <v>4000</v>
      </c>
      <c r="I171" s="55" t="s">
        <v>93</v>
      </c>
      <c r="J171" s="87">
        <v>3200</v>
      </c>
      <c r="K171" s="55" t="s">
        <v>35</v>
      </c>
      <c r="L171" s="55" t="s">
        <v>401</v>
      </c>
      <c r="M171" s="55" t="s">
        <v>94</v>
      </c>
      <c r="N171" s="65"/>
      <c r="O171" s="61" t="s">
        <v>402</v>
      </c>
      <c r="P171" s="25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</row>
    <row r="172" spans="1:32" s="95" customFormat="1" x14ac:dyDescent="0.2">
      <c r="A172" s="107" t="s">
        <v>34</v>
      </c>
      <c r="B172" s="108" t="s">
        <v>65</v>
      </c>
      <c r="C172" s="109" t="s">
        <v>7</v>
      </c>
      <c r="D172" s="77" t="s">
        <v>688</v>
      </c>
      <c r="E172" s="12" t="s">
        <v>404</v>
      </c>
      <c r="F172" s="12" t="s">
        <v>44</v>
      </c>
      <c r="G172" s="12" t="s">
        <v>405</v>
      </c>
      <c r="H172" s="74">
        <v>3600</v>
      </c>
      <c r="I172" s="55" t="s">
        <v>389</v>
      </c>
      <c r="J172" s="87">
        <v>5200</v>
      </c>
      <c r="K172" s="55" t="s">
        <v>35</v>
      </c>
      <c r="L172" s="55" t="s">
        <v>406</v>
      </c>
      <c r="M172" s="55" t="s">
        <v>306</v>
      </c>
      <c r="N172" s="65"/>
      <c r="O172" s="61" t="s">
        <v>407</v>
      </c>
      <c r="P172" s="25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</row>
    <row r="173" spans="1:32" s="95" customFormat="1" ht="25.5" x14ac:dyDescent="0.2">
      <c r="A173" s="107" t="s">
        <v>34</v>
      </c>
      <c r="B173" s="108" t="s">
        <v>65</v>
      </c>
      <c r="C173" s="109" t="s">
        <v>7</v>
      </c>
      <c r="D173" s="77" t="s">
        <v>689</v>
      </c>
      <c r="E173" s="12" t="s">
        <v>88</v>
      </c>
      <c r="F173" s="12" t="s">
        <v>44</v>
      </c>
      <c r="G173" s="12" t="s">
        <v>414</v>
      </c>
      <c r="H173" s="74">
        <v>540</v>
      </c>
      <c r="I173" s="6" t="s">
        <v>159</v>
      </c>
      <c r="J173" s="87">
        <v>2200</v>
      </c>
      <c r="K173" s="55" t="s">
        <v>35</v>
      </c>
      <c r="L173" s="55" t="s">
        <v>412</v>
      </c>
      <c r="M173" s="55" t="s">
        <v>89</v>
      </c>
      <c r="N173" s="65"/>
      <c r="O173" s="61" t="s">
        <v>415</v>
      </c>
      <c r="P173" s="25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</row>
    <row r="174" spans="1:32" s="95" customFormat="1" ht="25.5" x14ac:dyDescent="0.2">
      <c r="A174" s="107" t="s">
        <v>34</v>
      </c>
      <c r="B174" s="108" t="s">
        <v>65</v>
      </c>
      <c r="C174" s="109" t="s">
        <v>7</v>
      </c>
      <c r="D174" s="77" t="s">
        <v>690</v>
      </c>
      <c r="E174" s="12" t="s">
        <v>88</v>
      </c>
      <c r="F174" s="12" t="s">
        <v>44</v>
      </c>
      <c r="G174" s="12" t="s">
        <v>414</v>
      </c>
      <c r="H174" s="74">
        <v>1290</v>
      </c>
      <c r="I174" s="6" t="s">
        <v>159</v>
      </c>
      <c r="J174" s="87">
        <v>2300</v>
      </c>
      <c r="K174" s="55" t="s">
        <v>35</v>
      </c>
      <c r="L174" s="55" t="s">
        <v>412</v>
      </c>
      <c r="M174" s="55" t="s">
        <v>89</v>
      </c>
      <c r="N174" s="65"/>
      <c r="O174" s="61" t="s">
        <v>415</v>
      </c>
      <c r="P174" s="25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</row>
    <row r="175" spans="1:32" s="95" customFormat="1" x14ac:dyDescent="0.2">
      <c r="A175" s="107" t="s">
        <v>34</v>
      </c>
      <c r="B175" s="108" t="s">
        <v>65</v>
      </c>
      <c r="C175" s="109" t="s">
        <v>7</v>
      </c>
      <c r="D175" s="77" t="s">
        <v>691</v>
      </c>
      <c r="E175" s="12" t="s">
        <v>134</v>
      </c>
      <c r="F175" s="12" t="s">
        <v>44</v>
      </c>
      <c r="G175" s="12" t="s">
        <v>221</v>
      </c>
      <c r="H175" s="93">
        <v>1621.5</v>
      </c>
      <c r="I175" s="6" t="s">
        <v>222</v>
      </c>
      <c r="J175" s="87">
        <v>1100</v>
      </c>
      <c r="K175" s="55" t="s">
        <v>35</v>
      </c>
      <c r="L175" s="55" t="s">
        <v>141</v>
      </c>
      <c r="M175" s="55" t="s">
        <v>127</v>
      </c>
      <c r="N175" s="65"/>
      <c r="O175" s="61" t="s">
        <v>420</v>
      </c>
      <c r="P175" s="25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</row>
    <row r="176" spans="1:32" s="95" customFormat="1" x14ac:dyDescent="0.2">
      <c r="A176" s="107" t="s">
        <v>34</v>
      </c>
      <c r="B176" s="108" t="s">
        <v>65</v>
      </c>
      <c r="C176" s="109" t="s">
        <v>7</v>
      </c>
      <c r="D176" s="77" t="s">
        <v>692</v>
      </c>
      <c r="E176" s="12" t="s">
        <v>134</v>
      </c>
      <c r="F176" s="12" t="s">
        <v>44</v>
      </c>
      <c r="G176" s="12" t="s">
        <v>221</v>
      </c>
      <c r="H176" s="93">
        <v>382.51</v>
      </c>
      <c r="I176" s="6" t="s">
        <v>222</v>
      </c>
      <c r="J176" s="81" t="s">
        <v>72</v>
      </c>
      <c r="K176" s="57" t="s">
        <v>35</v>
      </c>
      <c r="L176" s="55" t="s">
        <v>141</v>
      </c>
      <c r="M176" s="55" t="s">
        <v>127</v>
      </c>
      <c r="N176" s="65"/>
      <c r="O176" s="61" t="s">
        <v>420</v>
      </c>
      <c r="P176" s="25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</row>
    <row r="177" spans="1:32" s="95" customFormat="1" x14ac:dyDescent="0.2">
      <c r="A177" s="107" t="s">
        <v>34</v>
      </c>
      <c r="B177" s="108" t="s">
        <v>65</v>
      </c>
      <c r="C177" s="109" t="s">
        <v>7</v>
      </c>
      <c r="D177" s="77" t="s">
        <v>693</v>
      </c>
      <c r="E177" s="12" t="s">
        <v>351</v>
      </c>
      <c r="F177" s="12" t="s">
        <v>44</v>
      </c>
      <c r="G177" s="12" t="s">
        <v>424</v>
      </c>
      <c r="H177" s="93">
        <v>920</v>
      </c>
      <c r="I177" s="6" t="s">
        <v>422</v>
      </c>
      <c r="J177" s="81" t="s">
        <v>66</v>
      </c>
      <c r="K177" s="57" t="s">
        <v>35</v>
      </c>
      <c r="L177" s="55" t="s">
        <v>354</v>
      </c>
      <c r="M177" s="55" t="s">
        <v>355</v>
      </c>
      <c r="N177" s="65"/>
      <c r="O177" s="61" t="s">
        <v>425</v>
      </c>
      <c r="P177" s="25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</row>
    <row r="178" spans="1:32" s="95" customFormat="1" x14ac:dyDescent="0.2">
      <c r="A178" s="107" t="s">
        <v>34</v>
      </c>
      <c r="B178" s="108" t="s">
        <v>65</v>
      </c>
      <c r="C178" s="109" t="s">
        <v>7</v>
      </c>
      <c r="D178" s="77" t="s">
        <v>694</v>
      </c>
      <c r="E178" s="12" t="s">
        <v>128</v>
      </c>
      <c r="F178" s="12" t="s">
        <v>44</v>
      </c>
      <c r="G178" s="12" t="s">
        <v>421</v>
      </c>
      <c r="H178" s="93">
        <v>1750</v>
      </c>
      <c r="I178" s="6" t="s">
        <v>427</v>
      </c>
      <c r="J178" s="81" t="s">
        <v>67</v>
      </c>
      <c r="K178" s="57" t="s">
        <v>35</v>
      </c>
      <c r="L178" s="55" t="s">
        <v>130</v>
      </c>
      <c r="M178" s="55" t="s">
        <v>131</v>
      </c>
      <c r="N178" s="65"/>
      <c r="O178" s="61" t="s">
        <v>742</v>
      </c>
      <c r="P178" s="25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</row>
    <row r="179" spans="1:32" s="95" customFormat="1" x14ac:dyDescent="0.2">
      <c r="A179" s="107" t="s">
        <v>34</v>
      </c>
      <c r="B179" s="108" t="s">
        <v>65</v>
      </c>
      <c r="C179" s="109" t="s">
        <v>7</v>
      </c>
      <c r="D179" s="77" t="s">
        <v>695</v>
      </c>
      <c r="E179" s="12" t="s">
        <v>168</v>
      </c>
      <c r="F179" s="12" t="s">
        <v>44</v>
      </c>
      <c r="G179" s="12" t="s">
        <v>428</v>
      </c>
      <c r="H179" s="93">
        <v>35000</v>
      </c>
      <c r="I179" s="6" t="s">
        <v>35</v>
      </c>
      <c r="J179" s="81" t="s">
        <v>66</v>
      </c>
      <c r="K179" s="57" t="s">
        <v>35</v>
      </c>
      <c r="L179" s="55" t="s">
        <v>151</v>
      </c>
      <c r="M179" s="55" t="s">
        <v>170</v>
      </c>
      <c r="N179" s="65"/>
      <c r="O179" s="61" t="s">
        <v>429</v>
      </c>
      <c r="P179" s="25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</row>
    <row r="180" spans="1:32" s="95" customFormat="1" x14ac:dyDescent="0.2">
      <c r="A180" s="6" t="s">
        <v>34</v>
      </c>
      <c r="B180" s="7" t="s">
        <v>65</v>
      </c>
      <c r="C180" s="7" t="s">
        <v>7</v>
      </c>
      <c r="D180" s="77" t="s">
        <v>696</v>
      </c>
      <c r="E180" s="57" t="s">
        <v>128</v>
      </c>
      <c r="F180" s="58" t="s">
        <v>44</v>
      </c>
      <c r="G180" s="148" t="s">
        <v>465</v>
      </c>
      <c r="H180" s="105">
        <f>4999+5387</f>
        <v>10386</v>
      </c>
      <c r="I180" s="55" t="s">
        <v>61</v>
      </c>
      <c r="J180" s="81" t="s">
        <v>71</v>
      </c>
      <c r="K180" s="55" t="s">
        <v>35</v>
      </c>
      <c r="L180" s="55" t="s">
        <v>466</v>
      </c>
      <c r="M180" s="55" t="s">
        <v>131</v>
      </c>
      <c r="N180" s="146"/>
      <c r="O180" s="142" t="s">
        <v>464</v>
      </c>
      <c r="P180" s="25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</row>
    <row r="181" spans="1:32" s="95" customFormat="1" x14ac:dyDescent="0.2">
      <c r="A181" s="6" t="s">
        <v>34</v>
      </c>
      <c r="B181" s="7" t="s">
        <v>65</v>
      </c>
      <c r="C181" s="7" t="s">
        <v>7</v>
      </c>
      <c r="D181" s="77" t="s">
        <v>697</v>
      </c>
      <c r="E181" s="57" t="s">
        <v>128</v>
      </c>
      <c r="F181" s="58" t="s">
        <v>44</v>
      </c>
      <c r="G181" s="148" t="s">
        <v>465</v>
      </c>
      <c r="H181" s="105">
        <f>1179+1298</f>
        <v>2477</v>
      </c>
      <c r="I181" s="55" t="s">
        <v>61</v>
      </c>
      <c r="J181" s="81" t="s">
        <v>72</v>
      </c>
      <c r="K181" s="55" t="s">
        <v>35</v>
      </c>
      <c r="L181" s="55" t="s">
        <v>466</v>
      </c>
      <c r="M181" s="55" t="s">
        <v>131</v>
      </c>
      <c r="N181" s="146"/>
      <c r="O181" s="142" t="s">
        <v>464</v>
      </c>
      <c r="P181" s="25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</row>
    <row r="182" spans="1:32" s="95" customFormat="1" x14ac:dyDescent="0.2">
      <c r="A182" s="55" t="s">
        <v>34</v>
      </c>
      <c r="B182" s="57" t="s">
        <v>65</v>
      </c>
      <c r="C182" s="57" t="s">
        <v>7</v>
      </c>
      <c r="D182" s="77" t="s">
        <v>698</v>
      </c>
      <c r="E182" s="11" t="s">
        <v>467</v>
      </c>
      <c r="F182" s="110" t="s">
        <v>44</v>
      </c>
      <c r="G182" s="12" t="s">
        <v>468</v>
      </c>
      <c r="H182" s="8">
        <f>6282+60</f>
        <v>6342</v>
      </c>
      <c r="I182" s="55" t="s">
        <v>469</v>
      </c>
      <c r="J182" s="81" t="s">
        <v>71</v>
      </c>
      <c r="K182" s="55" t="s">
        <v>35</v>
      </c>
      <c r="L182" s="55" t="s">
        <v>470</v>
      </c>
      <c r="M182" s="55" t="s">
        <v>471</v>
      </c>
      <c r="N182" s="65"/>
      <c r="O182" s="61" t="s">
        <v>479</v>
      </c>
      <c r="P182" s="25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</row>
    <row r="183" spans="1:32" s="95" customFormat="1" x14ac:dyDescent="0.2">
      <c r="A183" s="55" t="s">
        <v>34</v>
      </c>
      <c r="B183" s="57" t="s">
        <v>65</v>
      </c>
      <c r="C183" s="57" t="s">
        <v>7</v>
      </c>
      <c r="D183" s="77" t="s">
        <v>699</v>
      </c>
      <c r="E183" s="11" t="s">
        <v>467</v>
      </c>
      <c r="F183" s="110" t="s">
        <v>44</v>
      </c>
      <c r="G183" s="12" t="s">
        <v>468</v>
      </c>
      <c r="H183" s="8">
        <f>1616+8</f>
        <v>1624</v>
      </c>
      <c r="I183" s="55" t="s">
        <v>469</v>
      </c>
      <c r="J183" s="81" t="s">
        <v>72</v>
      </c>
      <c r="K183" s="55" t="s">
        <v>35</v>
      </c>
      <c r="L183" s="55" t="s">
        <v>470</v>
      </c>
      <c r="M183" s="55" t="s">
        <v>471</v>
      </c>
      <c r="N183" s="65"/>
      <c r="O183" s="61" t="s">
        <v>479</v>
      </c>
      <c r="P183" s="25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</row>
    <row r="184" spans="1:32" s="95" customFormat="1" x14ac:dyDescent="0.2">
      <c r="A184" s="55" t="s">
        <v>34</v>
      </c>
      <c r="B184" s="57" t="s">
        <v>65</v>
      </c>
      <c r="C184" s="57" t="s">
        <v>7</v>
      </c>
      <c r="D184" s="77" t="s">
        <v>700</v>
      </c>
      <c r="E184" s="11" t="s">
        <v>467</v>
      </c>
      <c r="F184" s="110" t="s">
        <v>44</v>
      </c>
      <c r="G184" s="12" t="s">
        <v>473</v>
      </c>
      <c r="H184" s="8">
        <v>1595</v>
      </c>
      <c r="I184" s="55" t="s">
        <v>474</v>
      </c>
      <c r="J184" s="81" t="s">
        <v>71</v>
      </c>
      <c r="K184" s="55" t="s">
        <v>35</v>
      </c>
      <c r="L184" s="55" t="s">
        <v>470</v>
      </c>
      <c r="M184" s="55" t="s">
        <v>471</v>
      </c>
      <c r="N184" s="65"/>
      <c r="O184" s="61" t="s">
        <v>479</v>
      </c>
      <c r="P184" s="25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</row>
    <row r="185" spans="1:32" s="95" customFormat="1" x14ac:dyDescent="0.2">
      <c r="A185" s="55" t="s">
        <v>34</v>
      </c>
      <c r="B185" s="57" t="s">
        <v>65</v>
      </c>
      <c r="C185" s="57" t="s">
        <v>7</v>
      </c>
      <c r="D185" s="77" t="s">
        <v>701</v>
      </c>
      <c r="E185" s="11" t="s">
        <v>467</v>
      </c>
      <c r="F185" s="110" t="s">
        <v>44</v>
      </c>
      <c r="G185" s="12" t="s">
        <v>473</v>
      </c>
      <c r="H185" s="8">
        <v>377</v>
      </c>
      <c r="I185" s="55" t="s">
        <v>474</v>
      </c>
      <c r="J185" s="81" t="s">
        <v>72</v>
      </c>
      <c r="K185" s="55" t="s">
        <v>35</v>
      </c>
      <c r="L185" s="55" t="s">
        <v>470</v>
      </c>
      <c r="M185" s="55" t="s">
        <v>471</v>
      </c>
      <c r="N185" s="65"/>
      <c r="O185" s="61" t="s">
        <v>479</v>
      </c>
      <c r="P185" s="25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</row>
    <row r="186" spans="1:32" s="95" customFormat="1" x14ac:dyDescent="0.2">
      <c r="A186" s="55" t="s">
        <v>34</v>
      </c>
      <c r="B186" s="57" t="s">
        <v>65</v>
      </c>
      <c r="C186" s="57" t="s">
        <v>7</v>
      </c>
      <c r="D186" s="77" t="s">
        <v>702</v>
      </c>
      <c r="E186" s="11" t="s">
        <v>467</v>
      </c>
      <c r="F186" s="110" t="s">
        <v>44</v>
      </c>
      <c r="G186" s="12" t="s">
        <v>475</v>
      </c>
      <c r="H186" s="8">
        <v>1276</v>
      </c>
      <c r="I186" s="55" t="s">
        <v>476</v>
      </c>
      <c r="J186" s="81" t="s">
        <v>71</v>
      </c>
      <c r="K186" s="55" t="s">
        <v>35</v>
      </c>
      <c r="L186" s="55" t="s">
        <v>470</v>
      </c>
      <c r="M186" s="55" t="s">
        <v>471</v>
      </c>
      <c r="N186" s="65"/>
      <c r="O186" s="61" t="s">
        <v>479</v>
      </c>
      <c r="P186" s="25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</row>
    <row r="187" spans="1:32" s="95" customFormat="1" x14ac:dyDescent="0.2">
      <c r="A187" s="55" t="s">
        <v>34</v>
      </c>
      <c r="B187" s="57" t="s">
        <v>65</v>
      </c>
      <c r="C187" s="57" t="s">
        <v>7</v>
      </c>
      <c r="D187" s="77" t="s">
        <v>703</v>
      </c>
      <c r="E187" s="11" t="s">
        <v>467</v>
      </c>
      <c r="F187" s="110" t="s">
        <v>44</v>
      </c>
      <c r="G187" s="12" t="s">
        <v>475</v>
      </c>
      <c r="H187" s="8">
        <v>301</v>
      </c>
      <c r="I187" s="55" t="s">
        <v>476</v>
      </c>
      <c r="J187" s="81" t="s">
        <v>72</v>
      </c>
      <c r="K187" s="55" t="s">
        <v>35</v>
      </c>
      <c r="L187" s="55" t="s">
        <v>470</v>
      </c>
      <c r="M187" s="55" t="s">
        <v>471</v>
      </c>
      <c r="N187" s="65"/>
      <c r="O187" s="61" t="s">
        <v>479</v>
      </c>
      <c r="P187" s="25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</row>
    <row r="188" spans="1:32" s="150" customFormat="1" x14ac:dyDescent="0.2">
      <c r="A188" s="55" t="s">
        <v>34</v>
      </c>
      <c r="B188" s="57" t="s">
        <v>65</v>
      </c>
      <c r="C188" s="57" t="s">
        <v>7</v>
      </c>
      <c r="D188" s="77" t="s">
        <v>704</v>
      </c>
      <c r="E188" s="12" t="s">
        <v>108</v>
      </c>
      <c r="F188" s="110" t="s">
        <v>44</v>
      </c>
      <c r="G188" s="12" t="s">
        <v>115</v>
      </c>
      <c r="H188" s="93">
        <v>5600</v>
      </c>
      <c r="I188" s="55" t="s">
        <v>98</v>
      </c>
      <c r="J188" s="81" t="s">
        <v>67</v>
      </c>
      <c r="K188" s="57" t="s">
        <v>69</v>
      </c>
      <c r="L188" s="55" t="s">
        <v>156</v>
      </c>
      <c r="M188" s="55" t="s">
        <v>95</v>
      </c>
      <c r="N188" s="65"/>
      <c r="O188" s="61" t="s">
        <v>735</v>
      </c>
      <c r="P188" s="25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</row>
    <row r="189" spans="1:32" s="150" customFormat="1" x14ac:dyDescent="0.2">
      <c r="A189" s="55" t="s">
        <v>34</v>
      </c>
      <c r="B189" s="57" t="s">
        <v>65</v>
      </c>
      <c r="C189" s="57" t="s">
        <v>7</v>
      </c>
      <c r="D189" s="77" t="s">
        <v>705</v>
      </c>
      <c r="E189" s="12" t="s">
        <v>128</v>
      </c>
      <c r="F189" s="12" t="s">
        <v>44</v>
      </c>
      <c r="G189" s="12" t="s">
        <v>483</v>
      </c>
      <c r="H189" s="93">
        <v>4421</v>
      </c>
      <c r="I189" s="6" t="s">
        <v>61</v>
      </c>
      <c r="J189" s="81" t="s">
        <v>67</v>
      </c>
      <c r="K189" s="57" t="s">
        <v>35</v>
      </c>
      <c r="L189" s="55" t="s">
        <v>130</v>
      </c>
      <c r="M189" s="55" t="s">
        <v>131</v>
      </c>
      <c r="N189" s="65"/>
      <c r="O189" s="61" t="s">
        <v>484</v>
      </c>
      <c r="P189" s="25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</row>
    <row r="190" spans="1:32" s="150" customFormat="1" ht="25.5" x14ac:dyDescent="0.2">
      <c r="A190" s="55" t="s">
        <v>34</v>
      </c>
      <c r="B190" s="57" t="s">
        <v>65</v>
      </c>
      <c r="C190" s="57" t="s">
        <v>7</v>
      </c>
      <c r="D190" s="77" t="s">
        <v>706</v>
      </c>
      <c r="E190" s="12" t="s">
        <v>134</v>
      </c>
      <c r="F190" s="12" t="s">
        <v>44</v>
      </c>
      <c r="G190" s="12" t="s">
        <v>492</v>
      </c>
      <c r="H190" s="93">
        <v>3000</v>
      </c>
      <c r="I190" s="6" t="s">
        <v>143</v>
      </c>
      <c r="J190" s="81" t="s">
        <v>66</v>
      </c>
      <c r="K190" s="57" t="s">
        <v>69</v>
      </c>
      <c r="L190" s="55" t="s">
        <v>493</v>
      </c>
      <c r="M190" s="55" t="s">
        <v>127</v>
      </c>
      <c r="N190" s="65"/>
      <c r="O190" s="61" t="s">
        <v>494</v>
      </c>
      <c r="P190" s="25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</row>
    <row r="191" spans="1:32" s="150" customFormat="1" x14ac:dyDescent="0.2">
      <c r="A191" s="55" t="s">
        <v>34</v>
      </c>
      <c r="B191" s="57" t="s">
        <v>65</v>
      </c>
      <c r="C191" s="57" t="s">
        <v>7</v>
      </c>
      <c r="D191" s="77" t="s">
        <v>707</v>
      </c>
      <c r="E191" s="11" t="s">
        <v>467</v>
      </c>
      <c r="F191" s="110" t="s">
        <v>44</v>
      </c>
      <c r="G191" s="12" t="s">
        <v>497</v>
      </c>
      <c r="H191" s="8">
        <v>4704</v>
      </c>
      <c r="I191" s="55" t="s">
        <v>498</v>
      </c>
      <c r="J191" s="81" t="s">
        <v>71</v>
      </c>
      <c r="K191" s="55" t="s">
        <v>35</v>
      </c>
      <c r="L191" s="55" t="s">
        <v>470</v>
      </c>
      <c r="M191" s="55" t="s">
        <v>471</v>
      </c>
      <c r="N191" s="65"/>
      <c r="O191" s="61" t="s">
        <v>499</v>
      </c>
      <c r="P191" s="25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</row>
    <row r="192" spans="1:32" s="150" customFormat="1" x14ac:dyDescent="0.2">
      <c r="A192" s="55" t="s">
        <v>34</v>
      </c>
      <c r="B192" s="57" t="s">
        <v>65</v>
      </c>
      <c r="C192" s="57" t="s">
        <v>7</v>
      </c>
      <c r="D192" s="77" t="s">
        <v>708</v>
      </c>
      <c r="E192" s="11" t="s">
        <v>467</v>
      </c>
      <c r="F192" s="110" t="s">
        <v>44</v>
      </c>
      <c r="G192" s="12" t="s">
        <v>497</v>
      </c>
      <c r="H192" s="8">
        <v>1110</v>
      </c>
      <c r="I192" s="55" t="s">
        <v>498</v>
      </c>
      <c r="J192" s="81" t="s">
        <v>72</v>
      </c>
      <c r="K192" s="55" t="s">
        <v>35</v>
      </c>
      <c r="L192" s="55" t="s">
        <v>470</v>
      </c>
      <c r="M192" s="55" t="s">
        <v>471</v>
      </c>
      <c r="N192" s="65"/>
      <c r="O192" s="61" t="s">
        <v>499</v>
      </c>
      <c r="P192" s="25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</row>
    <row r="193" spans="1:32" s="150" customFormat="1" ht="25.5" x14ac:dyDescent="0.2">
      <c r="A193" s="55" t="s">
        <v>34</v>
      </c>
      <c r="B193" s="57" t="s">
        <v>65</v>
      </c>
      <c r="C193" s="57" t="s">
        <v>7</v>
      </c>
      <c r="D193" s="77" t="s">
        <v>709</v>
      </c>
      <c r="E193" s="12" t="s">
        <v>134</v>
      </c>
      <c r="F193" s="12" t="s">
        <v>44</v>
      </c>
      <c r="G193" s="12" t="s">
        <v>513</v>
      </c>
      <c r="H193" s="93">
        <v>20000</v>
      </c>
      <c r="I193" s="6" t="s">
        <v>123</v>
      </c>
      <c r="J193" s="81" t="s">
        <v>67</v>
      </c>
      <c r="K193" s="55" t="s">
        <v>35</v>
      </c>
      <c r="L193" s="55" t="s">
        <v>433</v>
      </c>
      <c r="M193" s="55" t="s">
        <v>127</v>
      </c>
      <c r="N193" s="65"/>
      <c r="O193" s="61" t="s">
        <v>514</v>
      </c>
      <c r="P193" s="25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</row>
    <row r="194" spans="1:32" s="150" customFormat="1" ht="25.5" x14ac:dyDescent="0.2">
      <c r="A194" s="55" t="s">
        <v>34</v>
      </c>
      <c r="B194" s="57" t="s">
        <v>65</v>
      </c>
      <c r="C194" s="57" t="s">
        <v>7</v>
      </c>
      <c r="D194" s="77" t="s">
        <v>710</v>
      </c>
      <c r="E194" s="12" t="s">
        <v>134</v>
      </c>
      <c r="F194" s="12" t="s">
        <v>44</v>
      </c>
      <c r="G194" s="12" t="s">
        <v>513</v>
      </c>
      <c r="H194" s="93">
        <v>33000</v>
      </c>
      <c r="I194" s="6" t="s">
        <v>123</v>
      </c>
      <c r="J194" s="81" t="s">
        <v>70</v>
      </c>
      <c r="K194" s="55" t="s">
        <v>35</v>
      </c>
      <c r="L194" s="55" t="s">
        <v>433</v>
      </c>
      <c r="M194" s="55" t="s">
        <v>127</v>
      </c>
      <c r="N194" s="65"/>
      <c r="O194" s="61" t="s">
        <v>514</v>
      </c>
      <c r="P194" s="25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</row>
    <row r="195" spans="1:32" s="150" customFormat="1" x14ac:dyDescent="0.2">
      <c r="A195" s="55" t="s">
        <v>34</v>
      </c>
      <c r="B195" s="57" t="s">
        <v>65</v>
      </c>
      <c r="C195" s="57" t="s">
        <v>7</v>
      </c>
      <c r="D195" s="77" t="s">
        <v>711</v>
      </c>
      <c r="E195" s="12" t="s">
        <v>134</v>
      </c>
      <c r="F195" s="12" t="s">
        <v>44</v>
      </c>
      <c r="G195" s="12" t="s">
        <v>525</v>
      </c>
      <c r="H195" s="93">
        <v>908</v>
      </c>
      <c r="I195" s="6" t="s">
        <v>373</v>
      </c>
      <c r="J195" s="81" t="s">
        <v>70</v>
      </c>
      <c r="K195" s="57" t="s">
        <v>35</v>
      </c>
      <c r="L195" s="55" t="s">
        <v>141</v>
      </c>
      <c r="M195" s="55" t="s">
        <v>127</v>
      </c>
      <c r="N195" s="65"/>
      <c r="O195" s="61" t="s">
        <v>526</v>
      </c>
      <c r="P195" s="25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</row>
    <row r="196" spans="1:32" s="150" customFormat="1" x14ac:dyDescent="0.2">
      <c r="A196" s="55" t="s">
        <v>34</v>
      </c>
      <c r="B196" s="57" t="s">
        <v>65</v>
      </c>
      <c r="C196" s="57" t="s">
        <v>7</v>
      </c>
      <c r="D196" s="77" t="s">
        <v>712</v>
      </c>
      <c r="E196" s="12" t="s">
        <v>68</v>
      </c>
      <c r="F196" s="12" t="s">
        <v>44</v>
      </c>
      <c r="G196" s="12" t="s">
        <v>530</v>
      </c>
      <c r="H196" s="93">
        <v>3000</v>
      </c>
      <c r="I196" s="6" t="s">
        <v>373</v>
      </c>
      <c r="J196" s="81" t="s">
        <v>67</v>
      </c>
      <c r="K196" s="57" t="s">
        <v>35</v>
      </c>
      <c r="L196" s="55" t="s">
        <v>531</v>
      </c>
      <c r="M196" s="55" t="s">
        <v>532</v>
      </c>
      <c r="N196" s="65"/>
      <c r="O196" s="61" t="s">
        <v>533</v>
      </c>
      <c r="P196" s="25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</row>
    <row r="197" spans="1:32" s="95" customFormat="1" ht="25.5" x14ac:dyDescent="0.2">
      <c r="A197" s="55" t="s">
        <v>34</v>
      </c>
      <c r="B197" s="57" t="s">
        <v>65</v>
      </c>
      <c r="C197" s="57" t="s">
        <v>7</v>
      </c>
      <c r="D197" s="77" t="s">
        <v>713</v>
      </c>
      <c r="E197" s="26" t="s">
        <v>134</v>
      </c>
      <c r="F197" s="26" t="s">
        <v>44</v>
      </c>
      <c r="G197" s="96" t="s">
        <v>535</v>
      </c>
      <c r="H197" s="117">
        <v>3346</v>
      </c>
      <c r="I197" s="78" t="s">
        <v>373</v>
      </c>
      <c r="J197" s="88" t="s">
        <v>66</v>
      </c>
      <c r="K197" s="78" t="s">
        <v>35</v>
      </c>
      <c r="L197" s="78" t="s">
        <v>536</v>
      </c>
      <c r="M197" s="78" t="s">
        <v>127</v>
      </c>
      <c r="N197" s="65"/>
      <c r="O197" s="61" t="s">
        <v>537</v>
      </c>
      <c r="P197" s="25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</row>
    <row r="198" spans="1:32" s="95" customFormat="1" ht="25.5" x14ac:dyDescent="0.2">
      <c r="A198" s="55" t="s">
        <v>34</v>
      </c>
      <c r="B198" s="57" t="s">
        <v>65</v>
      </c>
      <c r="C198" s="57" t="s">
        <v>7</v>
      </c>
      <c r="D198" s="77" t="s">
        <v>714</v>
      </c>
      <c r="E198" s="11" t="s">
        <v>467</v>
      </c>
      <c r="F198" s="110" t="s">
        <v>44</v>
      </c>
      <c r="G198" s="12" t="s">
        <v>538</v>
      </c>
      <c r="H198" s="8">
        <v>1191</v>
      </c>
      <c r="I198" s="55" t="s">
        <v>539</v>
      </c>
      <c r="J198" s="81" t="s">
        <v>71</v>
      </c>
      <c r="K198" s="55" t="s">
        <v>35</v>
      </c>
      <c r="L198" s="55" t="s">
        <v>470</v>
      </c>
      <c r="M198" s="55" t="s">
        <v>471</v>
      </c>
      <c r="N198" s="65"/>
      <c r="O198" s="61" t="s">
        <v>499</v>
      </c>
      <c r="P198" s="25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</row>
    <row r="199" spans="1:32" s="95" customFormat="1" ht="25.5" x14ac:dyDescent="0.2">
      <c r="A199" s="55" t="s">
        <v>34</v>
      </c>
      <c r="B199" s="57" t="s">
        <v>65</v>
      </c>
      <c r="C199" s="57" t="s">
        <v>7</v>
      </c>
      <c r="D199" s="77" t="s">
        <v>715</v>
      </c>
      <c r="E199" s="11" t="s">
        <v>467</v>
      </c>
      <c r="F199" s="110" t="s">
        <v>44</v>
      </c>
      <c r="G199" s="12" t="s">
        <v>538</v>
      </c>
      <c r="H199" s="8">
        <v>281</v>
      </c>
      <c r="I199" s="55" t="s">
        <v>539</v>
      </c>
      <c r="J199" s="81" t="s">
        <v>72</v>
      </c>
      <c r="K199" s="55" t="s">
        <v>35</v>
      </c>
      <c r="L199" s="55" t="s">
        <v>470</v>
      </c>
      <c r="M199" s="55" t="s">
        <v>471</v>
      </c>
      <c r="N199" s="65"/>
      <c r="O199" s="61" t="s">
        <v>499</v>
      </c>
      <c r="P199" s="25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</row>
    <row r="200" spans="1:32" s="95" customFormat="1" ht="25.5" x14ac:dyDescent="0.2">
      <c r="A200" s="55" t="s">
        <v>34</v>
      </c>
      <c r="B200" s="57" t="s">
        <v>65</v>
      </c>
      <c r="C200" s="57" t="s">
        <v>7</v>
      </c>
      <c r="D200" s="77" t="s">
        <v>716</v>
      </c>
      <c r="E200" s="12" t="s">
        <v>467</v>
      </c>
      <c r="F200" s="12" t="s">
        <v>44</v>
      </c>
      <c r="G200" s="12" t="s">
        <v>543</v>
      </c>
      <c r="H200" s="93">
        <v>1174</v>
      </c>
      <c r="I200" s="6" t="s">
        <v>544</v>
      </c>
      <c r="J200" s="81" t="s">
        <v>71</v>
      </c>
      <c r="K200" s="57" t="s">
        <v>35</v>
      </c>
      <c r="L200" s="55" t="s">
        <v>470</v>
      </c>
      <c r="M200" s="55" t="s">
        <v>471</v>
      </c>
      <c r="N200" s="65"/>
      <c r="O200" s="61" t="s">
        <v>499</v>
      </c>
      <c r="P200" s="25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</row>
    <row r="201" spans="1:32" s="150" customFormat="1" ht="25.5" x14ac:dyDescent="0.2">
      <c r="A201" s="78" t="s">
        <v>34</v>
      </c>
      <c r="B201" s="98" t="s">
        <v>65</v>
      </c>
      <c r="C201" s="98" t="s">
        <v>7</v>
      </c>
      <c r="D201" s="77" t="s">
        <v>717</v>
      </c>
      <c r="E201" s="12" t="s">
        <v>467</v>
      </c>
      <c r="F201" s="12" t="s">
        <v>44</v>
      </c>
      <c r="G201" s="12" t="s">
        <v>543</v>
      </c>
      <c r="H201" s="93">
        <v>276</v>
      </c>
      <c r="I201" s="6" t="s">
        <v>544</v>
      </c>
      <c r="J201" s="81" t="s">
        <v>72</v>
      </c>
      <c r="K201" s="57" t="s">
        <v>35</v>
      </c>
      <c r="L201" s="55" t="s">
        <v>470</v>
      </c>
      <c r="M201" s="55" t="s">
        <v>471</v>
      </c>
      <c r="N201" s="65"/>
      <c r="O201" s="61" t="s">
        <v>499</v>
      </c>
      <c r="P201" s="25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</row>
    <row r="202" spans="1:32" s="150" customFormat="1" ht="25.5" x14ac:dyDescent="0.2">
      <c r="A202" s="78" t="s">
        <v>34</v>
      </c>
      <c r="B202" s="98" t="s">
        <v>65</v>
      </c>
      <c r="C202" s="98" t="s">
        <v>7</v>
      </c>
      <c r="D202" s="77" t="s">
        <v>718</v>
      </c>
      <c r="E202" s="12" t="s">
        <v>467</v>
      </c>
      <c r="F202" s="12" t="s">
        <v>44</v>
      </c>
      <c r="G202" s="12" t="s">
        <v>545</v>
      </c>
      <c r="H202" s="93">
        <v>4634</v>
      </c>
      <c r="I202" s="6" t="s">
        <v>546</v>
      </c>
      <c r="J202" s="81" t="s">
        <v>71</v>
      </c>
      <c r="K202" s="57" t="s">
        <v>35</v>
      </c>
      <c r="L202" s="55" t="s">
        <v>470</v>
      </c>
      <c r="M202" s="55" t="s">
        <v>471</v>
      </c>
      <c r="N202" s="65"/>
      <c r="O202" s="61" t="s">
        <v>499</v>
      </c>
      <c r="P202" s="25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</row>
    <row r="203" spans="1:32" s="150" customFormat="1" ht="25.5" x14ac:dyDescent="0.2">
      <c r="A203" s="78" t="s">
        <v>34</v>
      </c>
      <c r="B203" s="98" t="s">
        <v>65</v>
      </c>
      <c r="C203" s="98" t="s">
        <v>7</v>
      </c>
      <c r="D203" s="77" t="s">
        <v>719</v>
      </c>
      <c r="E203" s="12" t="s">
        <v>467</v>
      </c>
      <c r="F203" s="12" t="s">
        <v>44</v>
      </c>
      <c r="G203" s="12" t="s">
        <v>545</v>
      </c>
      <c r="H203" s="93">
        <v>1094</v>
      </c>
      <c r="I203" s="6" t="s">
        <v>546</v>
      </c>
      <c r="J203" s="81" t="s">
        <v>72</v>
      </c>
      <c r="K203" s="57" t="s">
        <v>35</v>
      </c>
      <c r="L203" s="55" t="s">
        <v>470</v>
      </c>
      <c r="M203" s="55" t="s">
        <v>471</v>
      </c>
      <c r="N203" s="65"/>
      <c r="O203" s="61" t="s">
        <v>499</v>
      </c>
      <c r="P203" s="25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</row>
    <row r="204" spans="1:32" s="150" customFormat="1" ht="25.5" x14ac:dyDescent="0.2">
      <c r="A204" s="78" t="s">
        <v>34</v>
      </c>
      <c r="B204" s="98" t="s">
        <v>65</v>
      </c>
      <c r="C204" s="98" t="s">
        <v>7</v>
      </c>
      <c r="D204" s="77" t="s">
        <v>720</v>
      </c>
      <c r="E204" s="12" t="s">
        <v>467</v>
      </c>
      <c r="F204" s="12" t="s">
        <v>44</v>
      </c>
      <c r="G204" s="12" t="s">
        <v>547</v>
      </c>
      <c r="H204" s="93">
        <v>4124</v>
      </c>
      <c r="I204" s="6" t="s">
        <v>548</v>
      </c>
      <c r="J204" s="81" t="s">
        <v>71</v>
      </c>
      <c r="K204" s="57" t="s">
        <v>35</v>
      </c>
      <c r="L204" s="55" t="s">
        <v>470</v>
      </c>
      <c r="M204" s="55" t="s">
        <v>471</v>
      </c>
      <c r="N204" s="65"/>
      <c r="O204" s="61" t="s">
        <v>499</v>
      </c>
      <c r="P204" s="25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</row>
    <row r="205" spans="1:32" s="150" customFormat="1" ht="25.5" x14ac:dyDescent="0.2">
      <c r="A205" s="78" t="s">
        <v>34</v>
      </c>
      <c r="B205" s="98" t="s">
        <v>65</v>
      </c>
      <c r="C205" s="98" t="s">
        <v>7</v>
      </c>
      <c r="D205" s="77" t="s">
        <v>721</v>
      </c>
      <c r="E205" s="12" t="s">
        <v>467</v>
      </c>
      <c r="F205" s="12" t="s">
        <v>44</v>
      </c>
      <c r="G205" s="12" t="s">
        <v>547</v>
      </c>
      <c r="H205" s="93">
        <v>973</v>
      </c>
      <c r="I205" s="6" t="s">
        <v>548</v>
      </c>
      <c r="J205" s="81" t="s">
        <v>72</v>
      </c>
      <c r="K205" s="57" t="s">
        <v>35</v>
      </c>
      <c r="L205" s="55" t="s">
        <v>470</v>
      </c>
      <c r="M205" s="55" t="s">
        <v>471</v>
      </c>
      <c r="N205" s="65"/>
      <c r="O205" s="61" t="s">
        <v>499</v>
      </c>
      <c r="P205" s="25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</row>
    <row r="206" spans="1:32" s="150" customFormat="1" x14ac:dyDescent="0.2">
      <c r="A206" s="78" t="s">
        <v>34</v>
      </c>
      <c r="B206" s="98" t="s">
        <v>65</v>
      </c>
      <c r="C206" s="98" t="s">
        <v>7</v>
      </c>
      <c r="D206" s="77" t="s">
        <v>722</v>
      </c>
      <c r="E206" s="12" t="s">
        <v>467</v>
      </c>
      <c r="F206" s="12" t="s">
        <v>44</v>
      </c>
      <c r="G206" s="12" t="s">
        <v>549</v>
      </c>
      <c r="H206" s="93">
        <v>7100</v>
      </c>
      <c r="I206" s="6" t="s">
        <v>480</v>
      </c>
      <c r="J206" s="81" t="s">
        <v>71</v>
      </c>
      <c r="K206" s="57" t="s">
        <v>35</v>
      </c>
      <c r="L206" s="55" t="s">
        <v>470</v>
      </c>
      <c r="M206" s="55" t="s">
        <v>471</v>
      </c>
      <c r="N206" s="65"/>
      <c r="O206" s="61" t="s">
        <v>499</v>
      </c>
      <c r="P206" s="25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</row>
    <row r="207" spans="1:32" s="150" customFormat="1" x14ac:dyDescent="0.2">
      <c r="A207" s="78" t="s">
        <v>34</v>
      </c>
      <c r="B207" s="98" t="s">
        <v>65</v>
      </c>
      <c r="C207" s="98" t="s">
        <v>7</v>
      </c>
      <c r="D207" s="77" t="s">
        <v>723</v>
      </c>
      <c r="E207" s="12" t="s">
        <v>467</v>
      </c>
      <c r="F207" s="12" t="s">
        <v>44</v>
      </c>
      <c r="G207" s="12" t="s">
        <v>549</v>
      </c>
      <c r="H207" s="93">
        <v>1675</v>
      </c>
      <c r="I207" s="6" t="s">
        <v>480</v>
      </c>
      <c r="J207" s="81" t="s">
        <v>72</v>
      </c>
      <c r="K207" s="57" t="s">
        <v>35</v>
      </c>
      <c r="L207" s="55" t="s">
        <v>470</v>
      </c>
      <c r="M207" s="55" t="s">
        <v>471</v>
      </c>
      <c r="N207" s="65"/>
      <c r="O207" s="61" t="s">
        <v>499</v>
      </c>
      <c r="P207" s="25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</row>
    <row r="208" spans="1:32" s="150" customFormat="1" x14ac:dyDescent="0.2">
      <c r="A208" s="78" t="s">
        <v>34</v>
      </c>
      <c r="B208" s="98" t="s">
        <v>65</v>
      </c>
      <c r="C208" s="98" t="s">
        <v>7</v>
      </c>
      <c r="D208" s="77" t="s">
        <v>724</v>
      </c>
      <c r="E208" s="137" t="s">
        <v>204</v>
      </c>
      <c r="F208" s="137" t="s">
        <v>44</v>
      </c>
      <c r="G208" s="137" t="s">
        <v>205</v>
      </c>
      <c r="H208" s="138">
        <v>726</v>
      </c>
      <c r="I208" s="139" t="s">
        <v>206</v>
      </c>
      <c r="J208" s="140" t="s">
        <v>67</v>
      </c>
      <c r="K208" s="139" t="s">
        <v>35</v>
      </c>
      <c r="L208" s="139" t="s">
        <v>130</v>
      </c>
      <c r="M208" s="139" t="s">
        <v>131</v>
      </c>
      <c r="N208" s="141" t="s">
        <v>550</v>
      </c>
      <c r="O208" s="142" t="s">
        <v>551</v>
      </c>
      <c r="P208" s="25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</row>
    <row r="209" spans="1:32" s="150" customFormat="1" ht="25.5" x14ac:dyDescent="0.2">
      <c r="A209" s="78" t="s">
        <v>34</v>
      </c>
      <c r="B209" s="98" t="s">
        <v>65</v>
      </c>
      <c r="C209" s="98" t="s">
        <v>7</v>
      </c>
      <c r="D209" s="77" t="s">
        <v>725</v>
      </c>
      <c r="E209" s="12" t="s">
        <v>557</v>
      </c>
      <c r="F209" s="12" t="s">
        <v>205</v>
      </c>
      <c r="G209" s="12" t="s">
        <v>558</v>
      </c>
      <c r="H209" s="93">
        <v>305</v>
      </c>
      <c r="I209" s="6" t="s">
        <v>559</v>
      </c>
      <c r="J209" s="81" t="s">
        <v>70</v>
      </c>
      <c r="K209" s="57" t="s">
        <v>35</v>
      </c>
      <c r="L209" s="55" t="s">
        <v>509</v>
      </c>
      <c r="M209" s="55" t="s">
        <v>510</v>
      </c>
      <c r="N209" s="65" t="s">
        <v>550</v>
      </c>
      <c r="O209" s="61"/>
      <c r="P209" s="25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</row>
    <row r="210" spans="1:32" s="150" customFormat="1" x14ac:dyDescent="0.2">
      <c r="A210" s="78" t="s">
        <v>34</v>
      </c>
      <c r="B210" s="98" t="s">
        <v>65</v>
      </c>
      <c r="C210" s="98" t="s">
        <v>7</v>
      </c>
      <c r="D210" s="77" t="s">
        <v>726</v>
      </c>
      <c r="E210" s="12" t="s">
        <v>128</v>
      </c>
      <c r="F210" s="12" t="s">
        <v>44</v>
      </c>
      <c r="G210" s="12" t="s">
        <v>571</v>
      </c>
      <c r="H210" s="93">
        <v>1046</v>
      </c>
      <c r="I210" s="6" t="s">
        <v>572</v>
      </c>
      <c r="J210" s="81">
        <v>5200</v>
      </c>
      <c r="K210" s="57">
        <v>1203</v>
      </c>
      <c r="L210" s="55" t="s">
        <v>130</v>
      </c>
      <c r="M210" s="55" t="s">
        <v>131</v>
      </c>
      <c r="N210" s="65"/>
      <c r="O210" s="61" t="s">
        <v>573</v>
      </c>
      <c r="P210" s="25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</row>
    <row r="211" spans="1:32" s="150" customFormat="1" x14ac:dyDescent="0.2">
      <c r="A211" s="78" t="s">
        <v>34</v>
      </c>
      <c r="B211" s="98" t="s">
        <v>65</v>
      </c>
      <c r="C211" s="98" t="s">
        <v>7</v>
      </c>
      <c r="D211" s="77" t="s">
        <v>727</v>
      </c>
      <c r="E211" s="12" t="s">
        <v>574</v>
      </c>
      <c r="F211" s="12" t="s">
        <v>44</v>
      </c>
      <c r="G211" s="12" t="s">
        <v>575</v>
      </c>
      <c r="H211" s="93">
        <v>550</v>
      </c>
      <c r="I211" s="6" t="s">
        <v>576</v>
      </c>
      <c r="J211" s="81">
        <v>5200</v>
      </c>
      <c r="K211" s="57">
        <v>1203</v>
      </c>
      <c r="L211" s="55" t="s">
        <v>577</v>
      </c>
      <c r="M211" s="55" t="s">
        <v>578</v>
      </c>
      <c r="N211" s="65"/>
      <c r="O211" s="61" t="s">
        <v>579</v>
      </c>
      <c r="P211" s="25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</row>
    <row r="212" spans="1:32" s="150" customFormat="1" ht="25.5" x14ac:dyDescent="0.2">
      <c r="A212" s="78" t="s">
        <v>34</v>
      </c>
      <c r="B212" s="98" t="s">
        <v>65</v>
      </c>
      <c r="C212" s="98" t="s">
        <v>7</v>
      </c>
      <c r="D212" s="77" t="s">
        <v>728</v>
      </c>
      <c r="E212" s="12" t="s">
        <v>139</v>
      </c>
      <c r="F212" s="12" t="s">
        <v>44</v>
      </c>
      <c r="G212" s="12" t="s">
        <v>580</v>
      </c>
      <c r="H212" s="93">
        <v>1500</v>
      </c>
      <c r="I212" s="6" t="s">
        <v>157</v>
      </c>
      <c r="J212" s="81">
        <v>2200</v>
      </c>
      <c r="K212" s="57">
        <v>1201</v>
      </c>
      <c r="L212" s="55" t="s">
        <v>563</v>
      </c>
      <c r="M212" s="55" t="s">
        <v>140</v>
      </c>
      <c r="N212" s="65"/>
      <c r="O212" s="61" t="s">
        <v>581</v>
      </c>
      <c r="P212" s="25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</row>
    <row r="213" spans="1:32" s="150" customFormat="1" ht="25.5" x14ac:dyDescent="0.2">
      <c r="A213" s="78" t="s">
        <v>34</v>
      </c>
      <c r="B213" s="98" t="s">
        <v>65</v>
      </c>
      <c r="C213" s="98" t="s">
        <v>7</v>
      </c>
      <c r="D213" s="77" t="s">
        <v>729</v>
      </c>
      <c r="E213" s="12" t="s">
        <v>139</v>
      </c>
      <c r="F213" s="12" t="s">
        <v>44</v>
      </c>
      <c r="G213" s="12" t="s">
        <v>580</v>
      </c>
      <c r="H213" s="93">
        <v>1</v>
      </c>
      <c r="I213" s="6" t="s">
        <v>157</v>
      </c>
      <c r="J213" s="81">
        <v>5200</v>
      </c>
      <c r="K213" s="57">
        <v>1203</v>
      </c>
      <c r="L213" s="55" t="s">
        <v>563</v>
      </c>
      <c r="M213" s="55" t="s">
        <v>140</v>
      </c>
      <c r="N213" s="65"/>
      <c r="O213" s="61" t="s">
        <v>582</v>
      </c>
      <c r="P213" s="25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</row>
    <row r="214" spans="1:32" s="150" customFormat="1" x14ac:dyDescent="0.2">
      <c r="A214" s="78" t="s">
        <v>34</v>
      </c>
      <c r="B214" s="98" t="s">
        <v>65</v>
      </c>
      <c r="C214" s="98" t="s">
        <v>7</v>
      </c>
      <c r="D214" s="77" t="s">
        <v>730</v>
      </c>
      <c r="E214" s="12" t="s">
        <v>257</v>
      </c>
      <c r="F214" s="12" t="s">
        <v>44</v>
      </c>
      <c r="G214" s="12" t="s">
        <v>583</v>
      </c>
      <c r="H214" s="93">
        <v>2000</v>
      </c>
      <c r="I214" s="6" t="s">
        <v>584</v>
      </c>
      <c r="J214" s="81">
        <v>2200</v>
      </c>
      <c r="K214" s="57">
        <v>1201</v>
      </c>
      <c r="L214" s="55" t="s">
        <v>364</v>
      </c>
      <c r="M214" s="55" t="s">
        <v>360</v>
      </c>
      <c r="N214" s="65"/>
      <c r="O214" s="61" t="s">
        <v>581</v>
      </c>
      <c r="P214" s="25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</row>
    <row r="215" spans="1:32" s="150" customFormat="1" x14ac:dyDescent="0.2">
      <c r="A215" s="78" t="s">
        <v>34</v>
      </c>
      <c r="B215" s="98" t="s">
        <v>65</v>
      </c>
      <c r="C215" s="98" t="s">
        <v>7</v>
      </c>
      <c r="D215" s="77" t="s">
        <v>836</v>
      </c>
      <c r="E215" s="12" t="s">
        <v>134</v>
      </c>
      <c r="F215" s="12" t="s">
        <v>44</v>
      </c>
      <c r="G215" s="12" t="s">
        <v>602</v>
      </c>
      <c r="H215" s="93">
        <v>2600</v>
      </c>
      <c r="I215" s="6" t="s">
        <v>389</v>
      </c>
      <c r="J215" s="81" t="s">
        <v>66</v>
      </c>
      <c r="K215" s="57" t="s">
        <v>35</v>
      </c>
      <c r="L215" s="55" t="s">
        <v>141</v>
      </c>
      <c r="M215" s="55" t="s">
        <v>127</v>
      </c>
      <c r="N215" s="65" t="s">
        <v>603</v>
      </c>
      <c r="O215" s="61" t="s">
        <v>604</v>
      </c>
      <c r="P215" s="25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</row>
    <row r="216" spans="1:32" s="150" customFormat="1" x14ac:dyDescent="0.2">
      <c r="A216" s="78" t="s">
        <v>34</v>
      </c>
      <c r="B216" s="98" t="s">
        <v>65</v>
      </c>
      <c r="C216" s="98" t="s">
        <v>7</v>
      </c>
      <c r="D216" s="77" t="s">
        <v>837</v>
      </c>
      <c r="E216" s="12" t="s">
        <v>147</v>
      </c>
      <c r="F216" s="12" t="s">
        <v>44</v>
      </c>
      <c r="G216" s="12" t="s">
        <v>602</v>
      </c>
      <c r="H216" s="93">
        <v>250</v>
      </c>
      <c r="I216" s="6" t="s">
        <v>605</v>
      </c>
      <c r="J216" s="81" t="s">
        <v>70</v>
      </c>
      <c r="K216" s="57" t="s">
        <v>35</v>
      </c>
      <c r="L216" s="55" t="s">
        <v>148</v>
      </c>
      <c r="M216" s="55" t="s">
        <v>149</v>
      </c>
      <c r="N216" s="65" t="s">
        <v>603</v>
      </c>
      <c r="O216" s="61"/>
      <c r="P216" s="25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</row>
    <row r="217" spans="1:32" s="150" customFormat="1" x14ac:dyDescent="0.2">
      <c r="A217" s="78" t="s">
        <v>34</v>
      </c>
      <c r="B217" s="98" t="s">
        <v>65</v>
      </c>
      <c r="C217" s="98" t="s">
        <v>7</v>
      </c>
      <c r="D217" s="77" t="s">
        <v>838</v>
      </c>
      <c r="E217" s="12" t="s">
        <v>88</v>
      </c>
      <c r="F217" s="12" t="s">
        <v>44</v>
      </c>
      <c r="G217" s="12" t="s">
        <v>749</v>
      </c>
      <c r="H217" s="93">
        <v>464</v>
      </c>
      <c r="I217" s="6" t="s">
        <v>750</v>
      </c>
      <c r="J217" s="81" t="s">
        <v>67</v>
      </c>
      <c r="K217" s="57" t="s">
        <v>126</v>
      </c>
      <c r="L217" s="55" t="s">
        <v>186</v>
      </c>
      <c r="M217" s="55" t="s">
        <v>89</v>
      </c>
      <c r="N217" s="65"/>
      <c r="O217" s="61" t="s">
        <v>747</v>
      </c>
      <c r="P217" s="25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</row>
    <row r="218" spans="1:32" s="150" customFormat="1" x14ac:dyDescent="0.2">
      <c r="A218" s="78" t="s">
        <v>34</v>
      </c>
      <c r="B218" s="98" t="s">
        <v>65</v>
      </c>
      <c r="C218" s="98" t="s">
        <v>7</v>
      </c>
      <c r="D218" s="77" t="s">
        <v>839</v>
      </c>
      <c r="E218" s="12" t="s">
        <v>88</v>
      </c>
      <c r="F218" s="12" t="s">
        <v>44</v>
      </c>
      <c r="G218" s="12" t="s">
        <v>751</v>
      </c>
      <c r="H218" s="93">
        <v>654</v>
      </c>
      <c r="I218" s="6" t="s">
        <v>96</v>
      </c>
      <c r="J218" s="81" t="s">
        <v>67</v>
      </c>
      <c r="K218" s="57" t="s">
        <v>126</v>
      </c>
      <c r="L218" s="55" t="s">
        <v>186</v>
      </c>
      <c r="M218" s="55" t="s">
        <v>89</v>
      </c>
      <c r="N218" s="65"/>
      <c r="O218" s="61" t="s">
        <v>747</v>
      </c>
      <c r="P218" s="25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</row>
    <row r="219" spans="1:32" s="150" customFormat="1" x14ac:dyDescent="0.2">
      <c r="A219" s="78" t="s">
        <v>34</v>
      </c>
      <c r="B219" s="98" t="s">
        <v>65</v>
      </c>
      <c r="C219" s="98" t="s">
        <v>7</v>
      </c>
      <c r="D219" s="77" t="s">
        <v>840</v>
      </c>
      <c r="E219" s="12" t="s">
        <v>88</v>
      </c>
      <c r="F219" s="12" t="s">
        <v>44</v>
      </c>
      <c r="G219" s="12" t="s">
        <v>114</v>
      </c>
      <c r="H219" s="93">
        <v>683</v>
      </c>
      <c r="I219" s="6" t="s">
        <v>97</v>
      </c>
      <c r="J219" s="81" t="s">
        <v>67</v>
      </c>
      <c r="K219" s="57" t="s">
        <v>126</v>
      </c>
      <c r="L219" s="55" t="s">
        <v>186</v>
      </c>
      <c r="M219" s="55" t="s">
        <v>89</v>
      </c>
      <c r="N219" s="65"/>
      <c r="O219" s="61" t="s">
        <v>747</v>
      </c>
      <c r="P219" s="25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</row>
    <row r="220" spans="1:32" s="150" customFormat="1" x14ac:dyDescent="0.2">
      <c r="A220" s="78" t="s">
        <v>34</v>
      </c>
      <c r="B220" s="98" t="s">
        <v>65</v>
      </c>
      <c r="C220" s="98" t="s">
        <v>7</v>
      </c>
      <c r="D220" s="77" t="s">
        <v>841</v>
      </c>
      <c r="E220" s="12" t="s">
        <v>88</v>
      </c>
      <c r="F220" s="12" t="s">
        <v>44</v>
      </c>
      <c r="G220" s="12" t="s">
        <v>115</v>
      </c>
      <c r="H220" s="93">
        <v>542</v>
      </c>
      <c r="I220" s="6" t="s">
        <v>98</v>
      </c>
      <c r="J220" s="81" t="s">
        <v>67</v>
      </c>
      <c r="K220" s="57" t="s">
        <v>126</v>
      </c>
      <c r="L220" s="55" t="s">
        <v>186</v>
      </c>
      <c r="M220" s="55" t="s">
        <v>89</v>
      </c>
      <c r="N220" s="65"/>
      <c r="O220" s="61" t="s">
        <v>747</v>
      </c>
      <c r="P220" s="25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</row>
    <row r="221" spans="1:32" s="150" customFormat="1" x14ac:dyDescent="0.2">
      <c r="A221" s="78" t="s">
        <v>34</v>
      </c>
      <c r="B221" s="98" t="s">
        <v>65</v>
      </c>
      <c r="C221" s="98" t="s">
        <v>7</v>
      </c>
      <c r="D221" s="77" t="s">
        <v>842</v>
      </c>
      <c r="E221" s="12" t="s">
        <v>88</v>
      </c>
      <c r="F221" s="12" t="s">
        <v>44</v>
      </c>
      <c r="G221" s="12" t="s">
        <v>210</v>
      </c>
      <c r="H221" s="93">
        <v>479</v>
      </c>
      <c r="I221" s="6" t="s">
        <v>211</v>
      </c>
      <c r="J221" s="81" t="s">
        <v>67</v>
      </c>
      <c r="K221" s="57" t="s">
        <v>126</v>
      </c>
      <c r="L221" s="55" t="s">
        <v>186</v>
      </c>
      <c r="M221" s="55" t="s">
        <v>89</v>
      </c>
      <c r="N221" s="65"/>
      <c r="O221" s="61" t="s">
        <v>747</v>
      </c>
      <c r="P221" s="25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</row>
    <row r="222" spans="1:32" s="150" customFormat="1" x14ac:dyDescent="0.2">
      <c r="A222" s="78" t="s">
        <v>34</v>
      </c>
      <c r="B222" s="98" t="s">
        <v>65</v>
      </c>
      <c r="C222" s="98" t="s">
        <v>7</v>
      </c>
      <c r="D222" s="77" t="s">
        <v>843</v>
      </c>
      <c r="E222" s="12" t="s">
        <v>88</v>
      </c>
      <c r="F222" s="12" t="s">
        <v>44</v>
      </c>
      <c r="G222" s="12" t="s">
        <v>752</v>
      </c>
      <c r="H222" s="93">
        <v>718</v>
      </c>
      <c r="I222" s="6" t="s">
        <v>753</v>
      </c>
      <c r="J222" s="183" t="s">
        <v>67</v>
      </c>
      <c r="K222" s="57" t="s">
        <v>126</v>
      </c>
      <c r="L222" s="176" t="s">
        <v>186</v>
      </c>
      <c r="M222" s="176" t="s">
        <v>89</v>
      </c>
      <c r="N222" s="180"/>
      <c r="O222" s="61" t="s">
        <v>747</v>
      </c>
      <c r="P222" s="25"/>
      <c r="Q222" s="175"/>
      <c r="R222" s="175"/>
      <c r="S222" s="175"/>
      <c r="T222" s="175"/>
      <c r="U222" s="175"/>
      <c r="V222" s="175"/>
      <c r="W222" s="175"/>
      <c r="X222" s="175"/>
      <c r="Y222" s="175"/>
      <c r="Z222" s="175"/>
      <c r="AA222" s="175"/>
      <c r="AB222" s="175"/>
      <c r="AC222" s="175"/>
      <c r="AD222" s="175"/>
      <c r="AE222" s="175"/>
      <c r="AF222" s="175"/>
    </row>
    <row r="223" spans="1:32" s="150" customFormat="1" x14ac:dyDescent="0.2">
      <c r="A223" s="78" t="s">
        <v>34</v>
      </c>
      <c r="B223" s="98" t="s">
        <v>65</v>
      </c>
      <c r="C223" s="98" t="s">
        <v>7</v>
      </c>
      <c r="D223" s="77" t="s">
        <v>844</v>
      </c>
      <c r="E223" s="12" t="s">
        <v>88</v>
      </c>
      <c r="F223" s="12" t="s">
        <v>44</v>
      </c>
      <c r="G223" s="12" t="s">
        <v>116</v>
      </c>
      <c r="H223" s="93">
        <v>345</v>
      </c>
      <c r="I223" s="6" t="s">
        <v>99</v>
      </c>
      <c r="J223" s="183" t="s">
        <v>67</v>
      </c>
      <c r="K223" s="57" t="s">
        <v>126</v>
      </c>
      <c r="L223" s="176" t="s">
        <v>186</v>
      </c>
      <c r="M223" s="176" t="s">
        <v>89</v>
      </c>
      <c r="N223" s="180"/>
      <c r="O223" s="61" t="s">
        <v>747</v>
      </c>
      <c r="P223" s="25"/>
      <c r="Q223" s="175"/>
      <c r="R223" s="175"/>
      <c r="S223" s="175"/>
      <c r="T223" s="175"/>
      <c r="U223" s="175"/>
      <c r="V223" s="175"/>
      <c r="W223" s="175"/>
      <c r="X223" s="175"/>
      <c r="Y223" s="175"/>
      <c r="Z223" s="175"/>
      <c r="AA223" s="175"/>
      <c r="AB223" s="175"/>
      <c r="AC223" s="175"/>
      <c r="AD223" s="175"/>
      <c r="AE223" s="175"/>
      <c r="AF223" s="175"/>
    </row>
    <row r="224" spans="1:32" s="150" customFormat="1" x14ac:dyDescent="0.2">
      <c r="A224" s="78" t="s">
        <v>34</v>
      </c>
      <c r="B224" s="98" t="s">
        <v>65</v>
      </c>
      <c r="C224" s="98" t="s">
        <v>7</v>
      </c>
      <c r="D224" s="77" t="s">
        <v>845</v>
      </c>
      <c r="E224" s="12" t="s">
        <v>88</v>
      </c>
      <c r="F224" s="12" t="s">
        <v>44</v>
      </c>
      <c r="G224" s="12" t="s">
        <v>132</v>
      </c>
      <c r="H224" s="93">
        <v>464</v>
      </c>
      <c r="I224" s="6" t="s">
        <v>100</v>
      </c>
      <c r="J224" s="183" t="s">
        <v>67</v>
      </c>
      <c r="K224" s="57" t="s">
        <v>126</v>
      </c>
      <c r="L224" s="176" t="s">
        <v>186</v>
      </c>
      <c r="M224" s="176" t="s">
        <v>89</v>
      </c>
      <c r="N224" s="180"/>
      <c r="O224" s="61" t="s">
        <v>747</v>
      </c>
      <c r="P224" s="25"/>
      <c r="Q224" s="175"/>
      <c r="R224" s="175"/>
      <c r="S224" s="175"/>
      <c r="T224" s="175"/>
      <c r="U224" s="175"/>
      <c r="V224" s="175"/>
      <c r="W224" s="175"/>
      <c r="X224" s="175"/>
      <c r="Y224" s="175"/>
      <c r="Z224" s="175"/>
      <c r="AA224" s="175"/>
      <c r="AB224" s="175"/>
      <c r="AC224" s="175"/>
      <c r="AD224" s="175"/>
      <c r="AE224" s="175"/>
      <c r="AF224" s="175"/>
    </row>
    <row r="225" spans="1:32" s="150" customFormat="1" x14ac:dyDescent="0.2">
      <c r="A225" s="78" t="s">
        <v>34</v>
      </c>
      <c r="B225" s="98" t="s">
        <v>65</v>
      </c>
      <c r="C225" s="98" t="s">
        <v>7</v>
      </c>
      <c r="D225" s="77" t="s">
        <v>846</v>
      </c>
      <c r="E225" s="12" t="s">
        <v>88</v>
      </c>
      <c r="F225" s="12" t="s">
        <v>44</v>
      </c>
      <c r="G225" s="12" t="s">
        <v>564</v>
      </c>
      <c r="H225" s="93">
        <v>1077</v>
      </c>
      <c r="I225" s="6" t="s">
        <v>565</v>
      </c>
      <c r="J225" s="183" t="s">
        <v>67</v>
      </c>
      <c r="K225" s="57" t="s">
        <v>126</v>
      </c>
      <c r="L225" s="176" t="s">
        <v>186</v>
      </c>
      <c r="M225" s="176" t="s">
        <v>89</v>
      </c>
      <c r="N225" s="180"/>
      <c r="O225" s="61" t="s">
        <v>747</v>
      </c>
      <c r="P225" s="25"/>
      <c r="Q225" s="175"/>
      <c r="R225" s="175"/>
      <c r="S225" s="175"/>
      <c r="T225" s="175"/>
      <c r="U225" s="175"/>
      <c r="V225" s="175"/>
      <c r="W225" s="175"/>
      <c r="X225" s="175"/>
      <c r="Y225" s="175"/>
      <c r="Z225" s="175"/>
      <c r="AA225" s="175"/>
      <c r="AB225" s="175"/>
      <c r="AC225" s="175"/>
      <c r="AD225" s="175"/>
      <c r="AE225" s="175"/>
      <c r="AF225" s="175"/>
    </row>
    <row r="226" spans="1:32" s="150" customFormat="1" ht="25.5" x14ac:dyDescent="0.2">
      <c r="A226" s="78" t="s">
        <v>34</v>
      </c>
      <c r="B226" s="98" t="s">
        <v>65</v>
      </c>
      <c r="C226" s="98" t="s">
        <v>7</v>
      </c>
      <c r="D226" s="77" t="s">
        <v>847</v>
      </c>
      <c r="E226" s="12" t="s">
        <v>88</v>
      </c>
      <c r="F226" s="12" t="s">
        <v>44</v>
      </c>
      <c r="G226" s="12" t="s">
        <v>754</v>
      </c>
      <c r="H226" s="93">
        <v>486</v>
      </c>
      <c r="I226" s="6" t="s">
        <v>293</v>
      </c>
      <c r="J226" s="183" t="s">
        <v>67</v>
      </c>
      <c r="K226" s="57" t="s">
        <v>126</v>
      </c>
      <c r="L226" s="176" t="s">
        <v>186</v>
      </c>
      <c r="M226" s="176" t="s">
        <v>89</v>
      </c>
      <c r="N226" s="180"/>
      <c r="O226" s="61" t="s">
        <v>747</v>
      </c>
      <c r="P226" s="25"/>
      <c r="Q226" s="175"/>
      <c r="R226" s="175"/>
      <c r="S226" s="175"/>
      <c r="T226" s="175"/>
      <c r="U226" s="175"/>
      <c r="V226" s="175"/>
      <c r="W226" s="175"/>
      <c r="X226" s="175"/>
      <c r="Y226" s="175"/>
      <c r="Z226" s="175"/>
      <c r="AA226" s="175"/>
      <c r="AB226" s="175"/>
      <c r="AC226" s="175"/>
      <c r="AD226" s="175"/>
      <c r="AE226" s="175"/>
      <c r="AF226" s="175"/>
    </row>
    <row r="227" spans="1:32" s="150" customFormat="1" x14ac:dyDescent="0.2">
      <c r="A227" s="78" t="s">
        <v>34</v>
      </c>
      <c r="B227" s="98" t="s">
        <v>65</v>
      </c>
      <c r="C227" s="98" t="s">
        <v>7</v>
      </c>
      <c r="D227" s="77" t="s">
        <v>848</v>
      </c>
      <c r="E227" s="12" t="s">
        <v>88</v>
      </c>
      <c r="F227" s="12" t="s">
        <v>44</v>
      </c>
      <c r="G227" s="12" t="s">
        <v>117</v>
      </c>
      <c r="H227" s="93">
        <v>647</v>
      </c>
      <c r="I227" s="6" t="s">
        <v>101</v>
      </c>
      <c r="J227" s="183" t="s">
        <v>67</v>
      </c>
      <c r="K227" s="57" t="s">
        <v>126</v>
      </c>
      <c r="L227" s="176" t="s">
        <v>186</v>
      </c>
      <c r="M227" s="176" t="s">
        <v>89</v>
      </c>
      <c r="N227" s="180"/>
      <c r="O227" s="61" t="s">
        <v>747</v>
      </c>
      <c r="P227" s="25"/>
      <c r="Q227" s="175"/>
      <c r="R227" s="175"/>
      <c r="S227" s="175"/>
      <c r="T227" s="175"/>
      <c r="U227" s="175"/>
      <c r="V227" s="175"/>
      <c r="W227" s="175"/>
      <c r="X227" s="175"/>
      <c r="Y227" s="175"/>
      <c r="Z227" s="175"/>
      <c r="AA227" s="175"/>
      <c r="AB227" s="175"/>
      <c r="AC227" s="175"/>
      <c r="AD227" s="175"/>
      <c r="AE227" s="175"/>
      <c r="AF227" s="175"/>
    </row>
    <row r="228" spans="1:32" s="150" customFormat="1" x14ac:dyDescent="0.2">
      <c r="A228" s="78" t="s">
        <v>34</v>
      </c>
      <c r="B228" s="98" t="s">
        <v>65</v>
      </c>
      <c r="C228" s="98" t="s">
        <v>7</v>
      </c>
      <c r="D228" s="77" t="s">
        <v>849</v>
      </c>
      <c r="E228" s="12" t="s">
        <v>88</v>
      </c>
      <c r="F228" s="12" t="s">
        <v>44</v>
      </c>
      <c r="G228" s="12" t="s">
        <v>118</v>
      </c>
      <c r="H228" s="93">
        <v>183</v>
      </c>
      <c r="I228" s="6" t="s">
        <v>102</v>
      </c>
      <c r="J228" s="183" t="s">
        <v>67</v>
      </c>
      <c r="K228" s="57" t="s">
        <v>126</v>
      </c>
      <c r="L228" s="176" t="s">
        <v>186</v>
      </c>
      <c r="M228" s="176" t="s">
        <v>89</v>
      </c>
      <c r="N228" s="180"/>
      <c r="O228" s="61" t="s">
        <v>747</v>
      </c>
      <c r="P228" s="25"/>
      <c r="Q228" s="175"/>
      <c r="R228" s="175"/>
      <c r="S228" s="175"/>
      <c r="T228" s="175"/>
      <c r="U228" s="175"/>
      <c r="V228" s="175"/>
      <c r="W228" s="175"/>
      <c r="X228" s="175"/>
      <c r="Y228" s="175"/>
      <c r="Z228" s="175"/>
      <c r="AA228" s="175"/>
      <c r="AB228" s="175"/>
      <c r="AC228" s="175"/>
      <c r="AD228" s="175"/>
      <c r="AE228" s="175"/>
      <c r="AF228" s="175"/>
    </row>
    <row r="229" spans="1:32" s="150" customFormat="1" x14ac:dyDescent="0.2">
      <c r="A229" s="78" t="s">
        <v>34</v>
      </c>
      <c r="B229" s="98" t="s">
        <v>65</v>
      </c>
      <c r="C229" s="98" t="s">
        <v>7</v>
      </c>
      <c r="D229" s="77" t="s">
        <v>850</v>
      </c>
      <c r="E229" s="12" t="s">
        <v>88</v>
      </c>
      <c r="F229" s="12" t="s">
        <v>44</v>
      </c>
      <c r="G229" s="12" t="s">
        <v>111</v>
      </c>
      <c r="H229" s="93">
        <v>1851</v>
      </c>
      <c r="I229" s="6" t="s">
        <v>103</v>
      </c>
      <c r="J229" s="183" t="s">
        <v>67</v>
      </c>
      <c r="K229" s="57" t="s">
        <v>126</v>
      </c>
      <c r="L229" s="176" t="s">
        <v>186</v>
      </c>
      <c r="M229" s="176" t="s">
        <v>89</v>
      </c>
      <c r="N229" s="180"/>
      <c r="O229" s="61" t="s">
        <v>747</v>
      </c>
      <c r="P229" s="25"/>
      <c r="Q229" s="175"/>
      <c r="R229" s="175"/>
      <c r="S229" s="175"/>
      <c r="T229" s="175"/>
      <c r="U229" s="175"/>
      <c r="V229" s="175"/>
      <c r="W229" s="175"/>
      <c r="X229" s="175"/>
      <c r="Y229" s="175"/>
      <c r="Z229" s="175"/>
      <c r="AA229" s="175"/>
      <c r="AB229" s="175"/>
      <c r="AC229" s="175"/>
      <c r="AD229" s="175"/>
      <c r="AE229" s="175"/>
      <c r="AF229" s="175"/>
    </row>
    <row r="230" spans="1:32" s="150" customFormat="1" x14ac:dyDescent="0.2">
      <c r="A230" s="78" t="s">
        <v>34</v>
      </c>
      <c r="B230" s="98" t="s">
        <v>65</v>
      </c>
      <c r="C230" s="98" t="s">
        <v>7</v>
      </c>
      <c r="D230" s="77" t="s">
        <v>851</v>
      </c>
      <c r="E230" s="12" t="s">
        <v>88</v>
      </c>
      <c r="F230" s="12" t="s">
        <v>44</v>
      </c>
      <c r="G230" s="12" t="s">
        <v>112</v>
      </c>
      <c r="H230" s="93">
        <v>6916</v>
      </c>
      <c r="I230" s="6">
        <v>1503</v>
      </c>
      <c r="J230" s="183" t="s">
        <v>67</v>
      </c>
      <c r="K230" s="57" t="s">
        <v>126</v>
      </c>
      <c r="L230" s="176" t="s">
        <v>186</v>
      </c>
      <c r="M230" s="176" t="s">
        <v>89</v>
      </c>
      <c r="N230" s="180"/>
      <c r="O230" s="61" t="s">
        <v>747</v>
      </c>
      <c r="P230" s="25"/>
      <c r="Q230" s="175"/>
      <c r="R230" s="175"/>
      <c r="S230" s="175"/>
      <c r="T230" s="175"/>
      <c r="U230" s="175"/>
      <c r="V230" s="175"/>
      <c r="W230" s="175"/>
      <c r="X230" s="175"/>
      <c r="Y230" s="175"/>
      <c r="Z230" s="175"/>
      <c r="AA230" s="175"/>
      <c r="AB230" s="175"/>
      <c r="AC230" s="175"/>
      <c r="AD230" s="175"/>
      <c r="AE230" s="175"/>
      <c r="AF230" s="175"/>
    </row>
    <row r="231" spans="1:32" s="150" customFormat="1" ht="25.5" x14ac:dyDescent="0.2">
      <c r="A231" s="78"/>
      <c r="B231" s="98"/>
      <c r="C231" s="98"/>
      <c r="D231" s="77" t="s">
        <v>852</v>
      </c>
      <c r="E231" s="12" t="s">
        <v>88</v>
      </c>
      <c r="F231" s="12" t="s">
        <v>375</v>
      </c>
      <c r="G231" s="12" t="s">
        <v>755</v>
      </c>
      <c r="H231" s="93">
        <v>1893</v>
      </c>
      <c r="I231" s="6"/>
      <c r="J231" s="183" t="s">
        <v>67</v>
      </c>
      <c r="K231" s="57"/>
      <c r="L231" s="176"/>
      <c r="M231" s="176"/>
      <c r="N231" s="180"/>
      <c r="O231" s="61" t="s">
        <v>747</v>
      </c>
      <c r="P231" s="25"/>
      <c r="Q231" s="175"/>
      <c r="R231" s="175"/>
      <c r="S231" s="175"/>
      <c r="T231" s="175"/>
      <c r="U231" s="175"/>
      <c r="V231" s="175"/>
      <c r="W231" s="175"/>
      <c r="X231" s="175"/>
      <c r="Y231" s="175"/>
      <c r="Z231" s="175"/>
      <c r="AA231" s="175"/>
      <c r="AB231" s="175"/>
      <c r="AC231" s="175"/>
      <c r="AD231" s="175"/>
      <c r="AE231" s="175"/>
      <c r="AF231" s="175"/>
    </row>
    <row r="232" spans="1:32" s="150" customFormat="1" ht="25.5" x14ac:dyDescent="0.2">
      <c r="A232" s="78"/>
      <c r="B232" s="98"/>
      <c r="C232" s="98"/>
      <c r="D232" s="77" t="s">
        <v>853</v>
      </c>
      <c r="E232" s="12" t="s">
        <v>88</v>
      </c>
      <c r="F232" s="12" t="s">
        <v>472</v>
      </c>
      <c r="G232" s="12" t="s">
        <v>756</v>
      </c>
      <c r="H232" s="93">
        <v>1436</v>
      </c>
      <c r="I232" s="6"/>
      <c r="J232" s="183" t="s">
        <v>67</v>
      </c>
      <c r="K232" s="57"/>
      <c r="L232" s="176"/>
      <c r="M232" s="176"/>
      <c r="N232" s="180"/>
      <c r="O232" s="61" t="s">
        <v>747</v>
      </c>
      <c r="P232" s="25"/>
      <c r="Q232" s="175"/>
      <c r="R232" s="175"/>
      <c r="S232" s="175"/>
      <c r="T232" s="175"/>
      <c r="U232" s="175"/>
      <c r="V232" s="175"/>
      <c r="W232" s="175"/>
      <c r="X232" s="175"/>
      <c r="Y232" s="175"/>
      <c r="Z232" s="175"/>
      <c r="AA232" s="175"/>
      <c r="AB232" s="175"/>
      <c r="AC232" s="175"/>
      <c r="AD232" s="175"/>
      <c r="AE232" s="175"/>
      <c r="AF232" s="175"/>
    </row>
    <row r="233" spans="1:32" s="150" customFormat="1" ht="25.5" x14ac:dyDescent="0.2">
      <c r="A233" s="78"/>
      <c r="B233" s="98"/>
      <c r="C233" s="98"/>
      <c r="D233" s="77" t="s">
        <v>854</v>
      </c>
      <c r="E233" s="12" t="s">
        <v>88</v>
      </c>
      <c r="F233" s="12" t="s">
        <v>368</v>
      </c>
      <c r="G233" s="12" t="s">
        <v>757</v>
      </c>
      <c r="H233" s="93">
        <v>1203</v>
      </c>
      <c r="I233" s="6"/>
      <c r="J233" s="183" t="s">
        <v>67</v>
      </c>
      <c r="K233" s="57"/>
      <c r="L233" s="176"/>
      <c r="M233" s="176"/>
      <c r="N233" s="180"/>
      <c r="O233" s="61" t="s">
        <v>747</v>
      </c>
      <c r="P233" s="25"/>
      <c r="Q233" s="175"/>
      <c r="R233" s="175"/>
      <c r="S233" s="175"/>
      <c r="T233" s="175"/>
      <c r="U233" s="175"/>
      <c r="V233" s="175"/>
      <c r="W233" s="175"/>
      <c r="X233" s="175"/>
      <c r="Y233" s="175"/>
      <c r="Z233" s="175"/>
      <c r="AA233" s="175"/>
      <c r="AB233" s="175"/>
      <c r="AC233" s="175"/>
      <c r="AD233" s="175"/>
      <c r="AE233" s="175"/>
      <c r="AF233" s="175"/>
    </row>
    <row r="234" spans="1:32" s="150" customFormat="1" ht="25.5" x14ac:dyDescent="0.2">
      <c r="A234" s="78" t="s">
        <v>34</v>
      </c>
      <c r="B234" s="98" t="s">
        <v>65</v>
      </c>
      <c r="C234" s="98" t="s">
        <v>7</v>
      </c>
      <c r="D234" s="77" t="s">
        <v>855</v>
      </c>
      <c r="E234" s="12" t="s">
        <v>109</v>
      </c>
      <c r="F234" s="12" t="s">
        <v>44</v>
      </c>
      <c r="G234" s="12" t="s">
        <v>758</v>
      </c>
      <c r="H234" s="93">
        <v>71963</v>
      </c>
      <c r="I234" s="6" t="s">
        <v>253</v>
      </c>
      <c r="J234" s="183" t="s">
        <v>66</v>
      </c>
      <c r="K234" s="57" t="s">
        <v>517</v>
      </c>
      <c r="L234" s="101" t="s">
        <v>759</v>
      </c>
      <c r="M234" s="101" t="s">
        <v>105</v>
      </c>
      <c r="N234" s="180"/>
      <c r="O234" s="61" t="s">
        <v>813</v>
      </c>
      <c r="P234" s="25"/>
      <c r="Q234" s="175"/>
      <c r="R234" s="175"/>
      <c r="S234" s="175"/>
      <c r="T234" s="175"/>
      <c r="U234" s="175"/>
      <c r="V234" s="175"/>
      <c r="W234" s="175"/>
      <c r="X234" s="175"/>
      <c r="Y234" s="175"/>
      <c r="Z234" s="175"/>
      <c r="AA234" s="175"/>
      <c r="AB234" s="175"/>
      <c r="AC234" s="175"/>
      <c r="AD234" s="175"/>
      <c r="AE234" s="175"/>
      <c r="AF234" s="175"/>
    </row>
    <row r="235" spans="1:32" s="150" customFormat="1" x14ac:dyDescent="0.2">
      <c r="A235" s="78" t="s">
        <v>34</v>
      </c>
      <c r="B235" s="98" t="s">
        <v>65</v>
      </c>
      <c r="C235" s="98" t="s">
        <v>7</v>
      </c>
      <c r="D235" s="77" t="s">
        <v>856</v>
      </c>
      <c r="E235" s="12" t="s">
        <v>134</v>
      </c>
      <c r="F235" s="12" t="s">
        <v>44</v>
      </c>
      <c r="G235" s="12" t="s">
        <v>221</v>
      </c>
      <c r="H235" s="93">
        <v>780</v>
      </c>
      <c r="I235" s="176" t="s">
        <v>222</v>
      </c>
      <c r="J235" s="183" t="s">
        <v>67</v>
      </c>
      <c r="K235" s="57" t="s">
        <v>35</v>
      </c>
      <c r="L235" s="176" t="s">
        <v>141</v>
      </c>
      <c r="M235" s="176" t="s">
        <v>127</v>
      </c>
      <c r="N235" s="180"/>
      <c r="O235" s="61" t="s">
        <v>764</v>
      </c>
      <c r="P235" s="25"/>
      <c r="Q235" s="175"/>
      <c r="R235" s="175"/>
      <c r="S235" s="175"/>
      <c r="T235" s="175"/>
      <c r="U235" s="175"/>
      <c r="V235" s="175"/>
      <c r="W235" s="175"/>
      <c r="X235" s="175"/>
      <c r="Y235" s="175"/>
      <c r="Z235" s="175"/>
      <c r="AA235" s="175"/>
      <c r="AB235" s="175"/>
      <c r="AC235" s="175"/>
      <c r="AD235" s="175"/>
      <c r="AE235" s="175"/>
      <c r="AF235" s="175"/>
    </row>
    <row r="236" spans="1:32" s="150" customFormat="1" x14ac:dyDescent="0.2">
      <c r="A236" s="78" t="s">
        <v>34</v>
      </c>
      <c r="B236" s="98" t="s">
        <v>65</v>
      </c>
      <c r="C236" s="98" t="s">
        <v>7</v>
      </c>
      <c r="D236" s="77" t="s">
        <v>857</v>
      </c>
      <c r="E236" s="12" t="s">
        <v>128</v>
      </c>
      <c r="F236" s="12" t="s">
        <v>44</v>
      </c>
      <c r="G236" s="12" t="s">
        <v>428</v>
      </c>
      <c r="H236" s="93">
        <v>63</v>
      </c>
      <c r="I236" s="6" t="s">
        <v>35</v>
      </c>
      <c r="J236" s="183" t="s">
        <v>67</v>
      </c>
      <c r="K236" s="57" t="s">
        <v>35</v>
      </c>
      <c r="L236" s="176" t="s">
        <v>130</v>
      </c>
      <c r="M236" s="176" t="s">
        <v>131</v>
      </c>
      <c r="N236" s="180"/>
      <c r="O236" s="61" t="s">
        <v>765</v>
      </c>
      <c r="P236" s="25"/>
      <c r="Q236" s="175"/>
      <c r="R236" s="175"/>
      <c r="S236" s="175"/>
      <c r="T236" s="175"/>
      <c r="U236" s="175"/>
      <c r="V236" s="175"/>
      <c r="W236" s="175"/>
      <c r="X236" s="175"/>
      <c r="Y236" s="175"/>
      <c r="Z236" s="175"/>
      <c r="AA236" s="175"/>
      <c r="AB236" s="175"/>
      <c r="AC236" s="175"/>
      <c r="AD236" s="175"/>
      <c r="AE236" s="175"/>
      <c r="AF236" s="175"/>
    </row>
    <row r="237" spans="1:32" s="150" customFormat="1" x14ac:dyDescent="0.2">
      <c r="A237" s="78" t="s">
        <v>34</v>
      </c>
      <c r="B237" s="98" t="s">
        <v>65</v>
      </c>
      <c r="C237" s="98" t="s">
        <v>7</v>
      </c>
      <c r="D237" s="77" t="s">
        <v>858</v>
      </c>
      <c r="E237" s="12" t="s">
        <v>108</v>
      </c>
      <c r="F237" s="12" t="s">
        <v>44</v>
      </c>
      <c r="G237" s="12" t="s">
        <v>749</v>
      </c>
      <c r="H237" s="93">
        <v>35791</v>
      </c>
      <c r="I237" s="6" t="s">
        <v>750</v>
      </c>
      <c r="J237" s="183" t="s">
        <v>71</v>
      </c>
      <c r="K237" s="57" t="s">
        <v>419</v>
      </c>
      <c r="L237" s="176" t="s">
        <v>769</v>
      </c>
      <c r="M237" s="176" t="s">
        <v>95</v>
      </c>
      <c r="N237" s="180"/>
      <c r="O237" s="61" t="s">
        <v>766</v>
      </c>
      <c r="P237" s="25"/>
      <c r="Q237" s="175"/>
      <c r="R237" s="175"/>
      <c r="S237" s="175"/>
      <c r="T237" s="175"/>
      <c r="U237" s="175"/>
      <c r="V237" s="175"/>
      <c r="W237" s="175"/>
      <c r="X237" s="175"/>
      <c r="Y237" s="175"/>
      <c r="Z237" s="175"/>
      <c r="AA237" s="175"/>
      <c r="AB237" s="175"/>
      <c r="AC237" s="175"/>
      <c r="AD237" s="175"/>
      <c r="AE237" s="175"/>
      <c r="AF237" s="175"/>
    </row>
    <row r="238" spans="1:32" s="150" customFormat="1" x14ac:dyDescent="0.2">
      <c r="A238" s="78" t="s">
        <v>34</v>
      </c>
      <c r="B238" s="98" t="s">
        <v>65</v>
      </c>
      <c r="C238" s="98" t="s">
        <v>7</v>
      </c>
      <c r="D238" s="77" t="s">
        <v>859</v>
      </c>
      <c r="E238" s="12" t="s">
        <v>108</v>
      </c>
      <c r="F238" s="12" t="s">
        <v>44</v>
      </c>
      <c r="G238" s="12" t="s">
        <v>749</v>
      </c>
      <c r="H238" s="93">
        <v>8443</v>
      </c>
      <c r="I238" s="6" t="s">
        <v>750</v>
      </c>
      <c r="J238" s="183" t="s">
        <v>72</v>
      </c>
      <c r="K238" s="57" t="s">
        <v>419</v>
      </c>
      <c r="L238" s="176" t="s">
        <v>769</v>
      </c>
      <c r="M238" s="176" t="s">
        <v>95</v>
      </c>
      <c r="N238" s="180"/>
      <c r="O238" s="61" t="s">
        <v>766</v>
      </c>
      <c r="P238" s="25"/>
      <c r="Q238" s="175"/>
      <c r="R238" s="175"/>
      <c r="S238" s="175"/>
      <c r="T238" s="175"/>
      <c r="U238" s="175"/>
      <c r="V238" s="175"/>
      <c r="W238" s="175"/>
      <c r="X238" s="175"/>
      <c r="Y238" s="175"/>
      <c r="Z238" s="175"/>
      <c r="AA238" s="175"/>
      <c r="AB238" s="175"/>
      <c r="AC238" s="175"/>
      <c r="AD238" s="175"/>
      <c r="AE238" s="175"/>
      <c r="AF238" s="175"/>
    </row>
    <row r="239" spans="1:32" s="150" customFormat="1" x14ac:dyDescent="0.2">
      <c r="A239" s="78" t="s">
        <v>34</v>
      </c>
      <c r="B239" s="98" t="s">
        <v>65</v>
      </c>
      <c r="C239" s="98" t="s">
        <v>7</v>
      </c>
      <c r="D239" s="77" t="s">
        <v>860</v>
      </c>
      <c r="E239" s="12" t="s">
        <v>108</v>
      </c>
      <c r="F239" s="12" t="s">
        <v>44</v>
      </c>
      <c r="G239" s="12" t="s">
        <v>751</v>
      </c>
      <c r="H239" s="93">
        <v>44932</v>
      </c>
      <c r="I239" s="6" t="s">
        <v>96</v>
      </c>
      <c r="J239" s="183" t="s">
        <v>71</v>
      </c>
      <c r="K239" s="57" t="s">
        <v>419</v>
      </c>
      <c r="L239" s="176" t="s">
        <v>769</v>
      </c>
      <c r="M239" s="176" t="s">
        <v>95</v>
      </c>
      <c r="N239" s="180"/>
      <c r="O239" s="61" t="s">
        <v>766</v>
      </c>
      <c r="P239" s="25"/>
      <c r="Q239" s="175"/>
      <c r="R239" s="175"/>
      <c r="S239" s="175"/>
      <c r="T239" s="175"/>
      <c r="U239" s="175"/>
      <c r="V239" s="175"/>
      <c r="W239" s="175"/>
      <c r="X239" s="175"/>
      <c r="Y239" s="175"/>
      <c r="Z239" s="175"/>
      <c r="AA239" s="175"/>
      <c r="AB239" s="175"/>
      <c r="AC239" s="175"/>
      <c r="AD239" s="175"/>
      <c r="AE239" s="175"/>
      <c r="AF239" s="175"/>
    </row>
    <row r="240" spans="1:32" s="150" customFormat="1" x14ac:dyDescent="0.2">
      <c r="A240" s="78" t="s">
        <v>34</v>
      </c>
      <c r="B240" s="98" t="s">
        <v>65</v>
      </c>
      <c r="C240" s="98" t="s">
        <v>7</v>
      </c>
      <c r="D240" s="77" t="s">
        <v>861</v>
      </c>
      <c r="E240" s="12" t="s">
        <v>108</v>
      </c>
      <c r="F240" s="12" t="s">
        <v>44</v>
      </c>
      <c r="G240" s="12" t="s">
        <v>751</v>
      </c>
      <c r="H240" s="93">
        <v>10600</v>
      </c>
      <c r="I240" s="6" t="s">
        <v>96</v>
      </c>
      <c r="J240" s="183" t="s">
        <v>72</v>
      </c>
      <c r="K240" s="57" t="s">
        <v>419</v>
      </c>
      <c r="L240" s="176" t="s">
        <v>769</v>
      </c>
      <c r="M240" s="176" t="s">
        <v>95</v>
      </c>
      <c r="N240" s="180"/>
      <c r="O240" s="61" t="s">
        <v>766</v>
      </c>
      <c r="P240" s="25"/>
      <c r="Q240" s="175"/>
      <c r="R240" s="175"/>
      <c r="S240" s="175"/>
      <c r="T240" s="175"/>
      <c r="U240" s="175"/>
      <c r="V240" s="175"/>
      <c r="W240" s="175"/>
      <c r="X240" s="175"/>
      <c r="Y240" s="175"/>
      <c r="Z240" s="175"/>
      <c r="AA240" s="175"/>
      <c r="AB240" s="175"/>
      <c r="AC240" s="175"/>
      <c r="AD240" s="175"/>
      <c r="AE240" s="175"/>
      <c r="AF240" s="175"/>
    </row>
    <row r="241" spans="1:32" s="150" customFormat="1" x14ac:dyDescent="0.2">
      <c r="A241" s="78" t="s">
        <v>34</v>
      </c>
      <c r="B241" s="98" t="s">
        <v>65</v>
      </c>
      <c r="C241" s="98" t="s">
        <v>7</v>
      </c>
      <c r="D241" s="77" t="s">
        <v>862</v>
      </c>
      <c r="E241" s="12" t="s">
        <v>108</v>
      </c>
      <c r="F241" s="12" t="s">
        <v>44</v>
      </c>
      <c r="G241" s="12" t="s">
        <v>114</v>
      </c>
      <c r="H241" s="93">
        <v>47916</v>
      </c>
      <c r="I241" s="6" t="s">
        <v>97</v>
      </c>
      <c r="J241" s="183" t="s">
        <v>71</v>
      </c>
      <c r="K241" s="57" t="s">
        <v>419</v>
      </c>
      <c r="L241" s="176" t="s">
        <v>769</v>
      </c>
      <c r="M241" s="176" t="s">
        <v>95</v>
      </c>
      <c r="N241" s="180"/>
      <c r="O241" s="61" t="s">
        <v>766</v>
      </c>
      <c r="P241" s="25"/>
      <c r="Q241" s="175"/>
      <c r="R241" s="175"/>
      <c r="S241" s="175"/>
      <c r="T241" s="175"/>
      <c r="U241" s="175"/>
      <c r="V241" s="175"/>
      <c r="W241" s="175"/>
      <c r="X241" s="175"/>
      <c r="Y241" s="175"/>
      <c r="Z241" s="175"/>
      <c r="AA241" s="175"/>
      <c r="AB241" s="175"/>
      <c r="AC241" s="175"/>
      <c r="AD241" s="175"/>
      <c r="AE241" s="175"/>
      <c r="AF241" s="175"/>
    </row>
    <row r="242" spans="1:32" s="150" customFormat="1" x14ac:dyDescent="0.2">
      <c r="A242" s="78" t="s">
        <v>34</v>
      </c>
      <c r="B242" s="98" t="s">
        <v>65</v>
      </c>
      <c r="C242" s="98" t="s">
        <v>7</v>
      </c>
      <c r="D242" s="77" t="s">
        <v>863</v>
      </c>
      <c r="E242" s="12" t="s">
        <v>108</v>
      </c>
      <c r="F242" s="12" t="s">
        <v>44</v>
      </c>
      <c r="G242" s="12" t="s">
        <v>114</v>
      </c>
      <c r="H242" s="93">
        <v>11304</v>
      </c>
      <c r="I242" s="6" t="s">
        <v>97</v>
      </c>
      <c r="J242" s="183" t="s">
        <v>72</v>
      </c>
      <c r="K242" s="57" t="s">
        <v>419</v>
      </c>
      <c r="L242" s="176" t="s">
        <v>769</v>
      </c>
      <c r="M242" s="176" t="s">
        <v>95</v>
      </c>
      <c r="N242" s="180"/>
      <c r="O242" s="61" t="s">
        <v>766</v>
      </c>
      <c r="P242" s="25"/>
      <c r="Q242" s="175"/>
      <c r="R242" s="175"/>
      <c r="S242" s="175"/>
      <c r="T242" s="175"/>
      <c r="U242" s="175"/>
      <c r="V242" s="175"/>
      <c r="W242" s="175"/>
      <c r="X242" s="175"/>
      <c r="Y242" s="175"/>
      <c r="Z242" s="175"/>
      <c r="AA242" s="175"/>
      <c r="AB242" s="175"/>
      <c r="AC242" s="175"/>
      <c r="AD242" s="175"/>
      <c r="AE242" s="175"/>
      <c r="AF242" s="175"/>
    </row>
    <row r="243" spans="1:32" s="150" customFormat="1" x14ac:dyDescent="0.2">
      <c r="A243" s="78" t="s">
        <v>34</v>
      </c>
      <c r="B243" s="98" t="s">
        <v>65</v>
      </c>
      <c r="C243" s="98" t="s">
        <v>7</v>
      </c>
      <c r="D243" s="77" t="s">
        <v>864</v>
      </c>
      <c r="E243" s="12" t="s">
        <v>108</v>
      </c>
      <c r="F243" s="12" t="s">
        <v>44</v>
      </c>
      <c r="G243" s="12" t="s">
        <v>115</v>
      </c>
      <c r="H243" s="93">
        <v>39527</v>
      </c>
      <c r="I243" s="6" t="s">
        <v>98</v>
      </c>
      <c r="J243" s="183" t="s">
        <v>71</v>
      </c>
      <c r="K243" s="57" t="s">
        <v>419</v>
      </c>
      <c r="L243" s="176" t="s">
        <v>769</v>
      </c>
      <c r="M243" s="176" t="s">
        <v>95</v>
      </c>
      <c r="N243" s="180"/>
      <c r="O243" s="61" t="s">
        <v>766</v>
      </c>
      <c r="P243" s="25"/>
      <c r="Q243" s="175"/>
      <c r="R243" s="175"/>
      <c r="S243" s="175"/>
      <c r="T243" s="175"/>
      <c r="U243" s="175"/>
      <c r="V243" s="175"/>
      <c r="W243" s="175"/>
      <c r="X243" s="175"/>
      <c r="Y243" s="175"/>
      <c r="Z243" s="175"/>
      <c r="AA243" s="175"/>
      <c r="AB243" s="175"/>
      <c r="AC243" s="175"/>
      <c r="AD243" s="175"/>
      <c r="AE243" s="175"/>
      <c r="AF243" s="175"/>
    </row>
    <row r="244" spans="1:32" s="150" customFormat="1" x14ac:dyDescent="0.2">
      <c r="A244" s="78" t="s">
        <v>34</v>
      </c>
      <c r="B244" s="98" t="s">
        <v>65</v>
      </c>
      <c r="C244" s="98" t="s">
        <v>7</v>
      </c>
      <c r="D244" s="77" t="s">
        <v>865</v>
      </c>
      <c r="E244" s="12" t="s">
        <v>108</v>
      </c>
      <c r="F244" s="12" t="s">
        <v>44</v>
      </c>
      <c r="G244" s="12" t="s">
        <v>115</v>
      </c>
      <c r="H244" s="93">
        <v>9325</v>
      </c>
      <c r="I244" s="6" t="s">
        <v>98</v>
      </c>
      <c r="J244" s="183" t="s">
        <v>72</v>
      </c>
      <c r="K244" s="57" t="s">
        <v>419</v>
      </c>
      <c r="L244" s="176" t="s">
        <v>769</v>
      </c>
      <c r="M244" s="176" t="s">
        <v>95</v>
      </c>
      <c r="N244" s="180"/>
      <c r="O244" s="61" t="s">
        <v>766</v>
      </c>
      <c r="P244" s="25"/>
      <c r="Q244" s="175"/>
      <c r="R244" s="175"/>
      <c r="S244" s="175"/>
      <c r="T244" s="175"/>
      <c r="U244" s="175"/>
      <c r="V244" s="175"/>
      <c r="W244" s="175"/>
      <c r="X244" s="175"/>
      <c r="Y244" s="175"/>
      <c r="Z244" s="175"/>
      <c r="AA244" s="175"/>
      <c r="AB244" s="175"/>
      <c r="AC244" s="175"/>
      <c r="AD244" s="175"/>
      <c r="AE244" s="175"/>
      <c r="AF244" s="175"/>
    </row>
    <row r="245" spans="1:32" s="150" customFormat="1" x14ac:dyDescent="0.2">
      <c r="A245" s="78" t="s">
        <v>34</v>
      </c>
      <c r="B245" s="98" t="s">
        <v>65</v>
      </c>
      <c r="C245" s="98" t="s">
        <v>7</v>
      </c>
      <c r="D245" s="77" t="s">
        <v>866</v>
      </c>
      <c r="E245" s="12" t="s">
        <v>108</v>
      </c>
      <c r="F245" s="12" t="s">
        <v>44</v>
      </c>
      <c r="G245" s="12" t="s">
        <v>752</v>
      </c>
      <c r="H245" s="93">
        <v>49457</v>
      </c>
      <c r="I245" s="6" t="s">
        <v>753</v>
      </c>
      <c r="J245" s="183" t="s">
        <v>71</v>
      </c>
      <c r="K245" s="57" t="s">
        <v>419</v>
      </c>
      <c r="L245" s="176" t="s">
        <v>769</v>
      </c>
      <c r="M245" s="176" t="s">
        <v>95</v>
      </c>
      <c r="N245" s="180"/>
      <c r="O245" s="61" t="s">
        <v>766</v>
      </c>
      <c r="P245" s="25"/>
      <c r="Q245" s="175"/>
      <c r="R245" s="175"/>
      <c r="S245" s="175"/>
      <c r="T245" s="175"/>
      <c r="U245" s="175"/>
      <c r="V245" s="175"/>
      <c r="W245" s="175"/>
      <c r="X245" s="175"/>
      <c r="Y245" s="175"/>
      <c r="Z245" s="175"/>
      <c r="AA245" s="175"/>
      <c r="AB245" s="175"/>
      <c r="AC245" s="175"/>
      <c r="AD245" s="175"/>
      <c r="AE245" s="175"/>
      <c r="AF245" s="175"/>
    </row>
    <row r="246" spans="1:32" s="150" customFormat="1" x14ac:dyDescent="0.2">
      <c r="A246" s="78" t="s">
        <v>34</v>
      </c>
      <c r="B246" s="98" t="s">
        <v>65</v>
      </c>
      <c r="C246" s="98" t="s">
        <v>7</v>
      </c>
      <c r="D246" s="77" t="s">
        <v>867</v>
      </c>
      <c r="E246" s="12" t="s">
        <v>108</v>
      </c>
      <c r="F246" s="12" t="s">
        <v>44</v>
      </c>
      <c r="G246" s="12" t="s">
        <v>752</v>
      </c>
      <c r="H246" s="93">
        <v>11667</v>
      </c>
      <c r="I246" s="6" t="s">
        <v>753</v>
      </c>
      <c r="J246" s="183" t="s">
        <v>72</v>
      </c>
      <c r="K246" s="57" t="s">
        <v>419</v>
      </c>
      <c r="L246" s="176" t="s">
        <v>769</v>
      </c>
      <c r="M246" s="176" t="s">
        <v>95</v>
      </c>
      <c r="N246" s="180"/>
      <c r="O246" s="61" t="s">
        <v>766</v>
      </c>
      <c r="P246" s="25"/>
      <c r="Q246" s="175"/>
      <c r="R246" s="175"/>
      <c r="S246" s="175"/>
      <c r="T246" s="175"/>
      <c r="U246" s="175"/>
      <c r="V246" s="175"/>
      <c r="W246" s="175"/>
      <c r="X246" s="175"/>
      <c r="Y246" s="175"/>
      <c r="Z246" s="175"/>
      <c r="AA246" s="175"/>
      <c r="AB246" s="175"/>
      <c r="AC246" s="175"/>
      <c r="AD246" s="175"/>
      <c r="AE246" s="175"/>
      <c r="AF246" s="175"/>
    </row>
    <row r="247" spans="1:32" s="150" customFormat="1" x14ac:dyDescent="0.2">
      <c r="A247" s="78" t="s">
        <v>34</v>
      </c>
      <c r="B247" s="98" t="s">
        <v>65</v>
      </c>
      <c r="C247" s="98" t="s">
        <v>7</v>
      </c>
      <c r="D247" s="77" t="s">
        <v>868</v>
      </c>
      <c r="E247" s="12" t="s">
        <v>108</v>
      </c>
      <c r="F247" s="12" t="s">
        <v>44</v>
      </c>
      <c r="G247" s="12" t="s">
        <v>116</v>
      </c>
      <c r="H247" s="93">
        <v>29430</v>
      </c>
      <c r="I247" s="6" t="s">
        <v>99</v>
      </c>
      <c r="J247" s="183" t="s">
        <v>71</v>
      </c>
      <c r="K247" s="57" t="s">
        <v>419</v>
      </c>
      <c r="L247" s="176" t="s">
        <v>769</v>
      </c>
      <c r="M247" s="176" t="s">
        <v>95</v>
      </c>
      <c r="N247" s="180"/>
      <c r="O247" s="61" t="s">
        <v>766</v>
      </c>
      <c r="P247" s="25"/>
      <c r="Q247" s="175"/>
      <c r="R247" s="175"/>
      <c r="S247" s="175"/>
      <c r="T247" s="175"/>
      <c r="U247" s="175"/>
      <c r="V247" s="175"/>
      <c r="W247" s="175"/>
      <c r="X247" s="175"/>
      <c r="Y247" s="175"/>
      <c r="Z247" s="175"/>
      <c r="AA247" s="175"/>
      <c r="AB247" s="175"/>
      <c r="AC247" s="175"/>
      <c r="AD247" s="175"/>
      <c r="AE247" s="175"/>
      <c r="AF247" s="175"/>
    </row>
    <row r="248" spans="1:32" s="150" customFormat="1" x14ac:dyDescent="0.2">
      <c r="A248" s="78" t="s">
        <v>34</v>
      </c>
      <c r="B248" s="98" t="s">
        <v>65</v>
      </c>
      <c r="C248" s="98" t="s">
        <v>7</v>
      </c>
      <c r="D248" s="77" t="s">
        <v>869</v>
      </c>
      <c r="E248" s="12" t="s">
        <v>108</v>
      </c>
      <c r="F248" s="12" t="s">
        <v>44</v>
      </c>
      <c r="G248" s="12" t="s">
        <v>116</v>
      </c>
      <c r="H248" s="93">
        <v>6942</v>
      </c>
      <c r="I248" s="6" t="s">
        <v>99</v>
      </c>
      <c r="J248" s="183" t="s">
        <v>72</v>
      </c>
      <c r="K248" s="57" t="s">
        <v>419</v>
      </c>
      <c r="L248" s="176" t="s">
        <v>769</v>
      </c>
      <c r="M248" s="176" t="s">
        <v>95</v>
      </c>
      <c r="N248" s="180"/>
      <c r="O248" s="61" t="s">
        <v>766</v>
      </c>
      <c r="P248" s="25"/>
      <c r="Q248" s="175"/>
      <c r="R248" s="175"/>
      <c r="S248" s="175"/>
      <c r="T248" s="175"/>
      <c r="U248" s="175"/>
      <c r="V248" s="175"/>
      <c r="W248" s="175"/>
      <c r="X248" s="175"/>
      <c r="Y248" s="175"/>
      <c r="Z248" s="175"/>
      <c r="AA248" s="175"/>
      <c r="AB248" s="175"/>
      <c r="AC248" s="175"/>
      <c r="AD248" s="175"/>
      <c r="AE248" s="175"/>
      <c r="AF248" s="175"/>
    </row>
    <row r="249" spans="1:32" s="150" customFormat="1" x14ac:dyDescent="0.2">
      <c r="A249" s="78" t="s">
        <v>34</v>
      </c>
      <c r="B249" s="98" t="s">
        <v>65</v>
      </c>
      <c r="C249" s="98" t="s">
        <v>7</v>
      </c>
      <c r="D249" s="77" t="s">
        <v>870</v>
      </c>
      <c r="E249" s="12" t="s">
        <v>108</v>
      </c>
      <c r="F249" s="12" t="s">
        <v>44</v>
      </c>
      <c r="G249" s="12" t="s">
        <v>132</v>
      </c>
      <c r="H249" s="93">
        <v>42476</v>
      </c>
      <c r="I249" s="6" t="s">
        <v>100</v>
      </c>
      <c r="J249" s="183" t="s">
        <v>71</v>
      </c>
      <c r="K249" s="57" t="s">
        <v>419</v>
      </c>
      <c r="L249" s="176" t="s">
        <v>769</v>
      </c>
      <c r="M249" s="176" t="s">
        <v>95</v>
      </c>
      <c r="N249" s="180"/>
      <c r="O249" s="61" t="s">
        <v>766</v>
      </c>
      <c r="P249" s="25"/>
      <c r="Q249" s="175"/>
      <c r="R249" s="175"/>
      <c r="S249" s="175"/>
      <c r="T249" s="175"/>
      <c r="U249" s="175"/>
      <c r="V249" s="175"/>
      <c r="W249" s="175"/>
      <c r="X249" s="175"/>
      <c r="Y249" s="175"/>
      <c r="Z249" s="175"/>
      <c r="AA249" s="175"/>
      <c r="AB249" s="175"/>
      <c r="AC249" s="175"/>
      <c r="AD249" s="175"/>
      <c r="AE249" s="175"/>
      <c r="AF249" s="175"/>
    </row>
    <row r="250" spans="1:32" s="150" customFormat="1" x14ac:dyDescent="0.2">
      <c r="A250" s="78" t="s">
        <v>34</v>
      </c>
      <c r="B250" s="98" t="s">
        <v>65</v>
      </c>
      <c r="C250" s="98" t="s">
        <v>7</v>
      </c>
      <c r="D250" s="77" t="s">
        <v>871</v>
      </c>
      <c r="E250" s="12" t="s">
        <v>108</v>
      </c>
      <c r="F250" s="12" t="s">
        <v>44</v>
      </c>
      <c r="G250" s="12" t="s">
        <v>132</v>
      </c>
      <c r="H250" s="93">
        <v>10020</v>
      </c>
      <c r="I250" s="6" t="s">
        <v>100</v>
      </c>
      <c r="J250" s="183" t="s">
        <v>72</v>
      </c>
      <c r="K250" s="57" t="s">
        <v>419</v>
      </c>
      <c r="L250" s="176" t="s">
        <v>769</v>
      </c>
      <c r="M250" s="176" t="s">
        <v>95</v>
      </c>
      <c r="N250" s="180"/>
      <c r="O250" s="61" t="s">
        <v>766</v>
      </c>
      <c r="P250" s="25"/>
      <c r="Q250" s="175"/>
      <c r="R250" s="175"/>
      <c r="S250" s="175"/>
      <c r="T250" s="175"/>
      <c r="U250" s="175"/>
      <c r="V250" s="175"/>
      <c r="W250" s="175"/>
      <c r="X250" s="175"/>
      <c r="Y250" s="175"/>
      <c r="Z250" s="175"/>
      <c r="AA250" s="175"/>
      <c r="AB250" s="175"/>
      <c r="AC250" s="175"/>
      <c r="AD250" s="175"/>
      <c r="AE250" s="175"/>
      <c r="AF250" s="175"/>
    </row>
    <row r="251" spans="1:32" s="150" customFormat="1" x14ac:dyDescent="0.2">
      <c r="A251" s="78" t="s">
        <v>34</v>
      </c>
      <c r="B251" s="98" t="s">
        <v>65</v>
      </c>
      <c r="C251" s="98" t="s">
        <v>7</v>
      </c>
      <c r="D251" s="77" t="s">
        <v>872</v>
      </c>
      <c r="E251" s="12" t="s">
        <v>108</v>
      </c>
      <c r="F251" s="12" t="s">
        <v>44</v>
      </c>
      <c r="G251" s="12" t="s">
        <v>564</v>
      </c>
      <c r="H251" s="93">
        <v>75679</v>
      </c>
      <c r="I251" s="6" t="s">
        <v>565</v>
      </c>
      <c r="J251" s="183" t="s">
        <v>71</v>
      </c>
      <c r="K251" s="57" t="s">
        <v>419</v>
      </c>
      <c r="L251" s="176" t="s">
        <v>491</v>
      </c>
      <c r="M251" s="176" t="s">
        <v>95</v>
      </c>
      <c r="N251" s="180"/>
      <c r="O251" s="61" t="s">
        <v>766</v>
      </c>
      <c r="P251" s="25"/>
      <c r="Q251" s="175"/>
      <c r="R251" s="175"/>
      <c r="S251" s="175"/>
      <c r="T251" s="175"/>
      <c r="U251" s="175"/>
      <c r="V251" s="175"/>
      <c r="W251" s="175"/>
      <c r="X251" s="175"/>
      <c r="Y251" s="175"/>
      <c r="Z251" s="175"/>
      <c r="AA251" s="175"/>
      <c r="AB251" s="175"/>
      <c r="AC251" s="175"/>
      <c r="AD251" s="175"/>
      <c r="AE251" s="175"/>
      <c r="AF251" s="175"/>
    </row>
    <row r="252" spans="1:32" s="150" customFormat="1" x14ac:dyDescent="0.2">
      <c r="A252" s="78" t="s">
        <v>34</v>
      </c>
      <c r="B252" s="98" t="s">
        <v>65</v>
      </c>
      <c r="C252" s="98" t="s">
        <v>7</v>
      </c>
      <c r="D252" s="77" t="s">
        <v>873</v>
      </c>
      <c r="E252" s="12" t="s">
        <v>108</v>
      </c>
      <c r="F252" s="12" t="s">
        <v>44</v>
      </c>
      <c r="G252" s="12" t="s">
        <v>564</v>
      </c>
      <c r="H252" s="93">
        <v>17853</v>
      </c>
      <c r="I252" s="6" t="s">
        <v>565</v>
      </c>
      <c r="J252" s="183" t="s">
        <v>72</v>
      </c>
      <c r="K252" s="57" t="s">
        <v>419</v>
      </c>
      <c r="L252" s="176" t="s">
        <v>491</v>
      </c>
      <c r="M252" s="176" t="s">
        <v>95</v>
      </c>
      <c r="N252" s="180"/>
      <c r="O252" s="61" t="s">
        <v>766</v>
      </c>
      <c r="P252" s="25"/>
      <c r="Q252" s="175"/>
      <c r="R252" s="175"/>
      <c r="S252" s="175"/>
      <c r="T252" s="175"/>
      <c r="U252" s="175"/>
      <c r="V252" s="175"/>
      <c r="W252" s="175"/>
      <c r="X252" s="175"/>
      <c r="Y252" s="175"/>
      <c r="Z252" s="175"/>
      <c r="AA252" s="175"/>
      <c r="AB252" s="175"/>
      <c r="AC252" s="175"/>
      <c r="AD252" s="175"/>
      <c r="AE252" s="175"/>
      <c r="AF252" s="175"/>
    </row>
    <row r="253" spans="1:32" s="150" customFormat="1" ht="25.5" x14ac:dyDescent="0.2">
      <c r="A253" s="78" t="s">
        <v>34</v>
      </c>
      <c r="B253" s="98" t="s">
        <v>65</v>
      </c>
      <c r="C253" s="98" t="s">
        <v>7</v>
      </c>
      <c r="D253" s="77" t="s">
        <v>874</v>
      </c>
      <c r="E253" s="12" t="s">
        <v>108</v>
      </c>
      <c r="F253" s="12" t="s">
        <v>44</v>
      </c>
      <c r="G253" s="12" t="s">
        <v>754</v>
      </c>
      <c r="H253" s="93">
        <v>31624</v>
      </c>
      <c r="I253" s="6" t="s">
        <v>293</v>
      </c>
      <c r="J253" s="183" t="s">
        <v>71</v>
      </c>
      <c r="K253" s="57" t="s">
        <v>419</v>
      </c>
      <c r="L253" s="176" t="s">
        <v>769</v>
      </c>
      <c r="M253" s="176" t="s">
        <v>95</v>
      </c>
      <c r="N253" s="180"/>
      <c r="O253" s="61" t="s">
        <v>766</v>
      </c>
      <c r="P253" s="25"/>
      <c r="Q253" s="175"/>
      <c r="R253" s="175"/>
      <c r="S253" s="175"/>
      <c r="T253" s="175"/>
      <c r="U253" s="175"/>
      <c r="V253" s="175"/>
      <c r="W253" s="175"/>
      <c r="X253" s="175"/>
      <c r="Y253" s="175"/>
      <c r="Z253" s="175"/>
      <c r="AA253" s="175"/>
      <c r="AB253" s="175"/>
      <c r="AC253" s="175"/>
      <c r="AD253" s="175"/>
      <c r="AE253" s="175"/>
      <c r="AF253" s="175"/>
    </row>
    <row r="254" spans="1:32" s="150" customFormat="1" ht="25.5" x14ac:dyDescent="0.2">
      <c r="A254" s="78" t="s">
        <v>34</v>
      </c>
      <c r="B254" s="98" t="s">
        <v>65</v>
      </c>
      <c r="C254" s="98" t="s">
        <v>7</v>
      </c>
      <c r="D254" s="77" t="s">
        <v>875</v>
      </c>
      <c r="E254" s="12" t="s">
        <v>108</v>
      </c>
      <c r="F254" s="12" t="s">
        <v>44</v>
      </c>
      <c r="G254" s="12" t="s">
        <v>754</v>
      </c>
      <c r="H254" s="93">
        <v>7460</v>
      </c>
      <c r="I254" s="6" t="s">
        <v>293</v>
      </c>
      <c r="J254" s="183" t="s">
        <v>72</v>
      </c>
      <c r="K254" s="57" t="s">
        <v>419</v>
      </c>
      <c r="L254" s="176" t="s">
        <v>769</v>
      </c>
      <c r="M254" s="176" t="s">
        <v>95</v>
      </c>
      <c r="N254" s="180"/>
      <c r="O254" s="61" t="s">
        <v>766</v>
      </c>
      <c r="P254" s="25"/>
      <c r="Q254" s="175"/>
      <c r="R254" s="175"/>
      <c r="S254" s="175"/>
      <c r="T254" s="175"/>
      <c r="U254" s="175"/>
      <c r="V254" s="175"/>
      <c r="W254" s="175"/>
      <c r="X254" s="175"/>
      <c r="Y254" s="175"/>
      <c r="Z254" s="175"/>
      <c r="AA254" s="175"/>
      <c r="AB254" s="175"/>
      <c r="AC254" s="175"/>
      <c r="AD254" s="175"/>
      <c r="AE254" s="175"/>
      <c r="AF254" s="175"/>
    </row>
    <row r="255" spans="1:32" s="150" customFormat="1" x14ac:dyDescent="0.2">
      <c r="A255" s="78" t="s">
        <v>34</v>
      </c>
      <c r="B255" s="98" t="s">
        <v>65</v>
      </c>
      <c r="C255" s="98" t="s">
        <v>7</v>
      </c>
      <c r="D255" s="77" t="s">
        <v>876</v>
      </c>
      <c r="E255" s="12" t="s">
        <v>108</v>
      </c>
      <c r="F255" s="12" t="s">
        <v>44</v>
      </c>
      <c r="G255" s="12" t="s">
        <v>117</v>
      </c>
      <c r="H255" s="93">
        <v>46166</v>
      </c>
      <c r="I255" s="6" t="s">
        <v>101</v>
      </c>
      <c r="J255" s="183" t="s">
        <v>71</v>
      </c>
      <c r="K255" s="57" t="s">
        <v>419</v>
      </c>
      <c r="L255" s="176" t="s">
        <v>769</v>
      </c>
      <c r="M255" s="176" t="s">
        <v>95</v>
      </c>
      <c r="N255" s="180"/>
      <c r="O255" s="61" t="s">
        <v>766</v>
      </c>
      <c r="P255" s="25"/>
      <c r="Q255" s="175"/>
      <c r="R255" s="175"/>
      <c r="S255" s="175"/>
      <c r="T255" s="175"/>
      <c r="U255" s="175"/>
      <c r="V255" s="175"/>
      <c r="W255" s="175"/>
      <c r="X255" s="175"/>
      <c r="Y255" s="175"/>
      <c r="Z255" s="175"/>
      <c r="AA255" s="175"/>
      <c r="AB255" s="175"/>
      <c r="AC255" s="175"/>
      <c r="AD255" s="175"/>
      <c r="AE255" s="175"/>
      <c r="AF255" s="175"/>
    </row>
    <row r="256" spans="1:32" s="150" customFormat="1" x14ac:dyDescent="0.2">
      <c r="A256" s="78" t="s">
        <v>34</v>
      </c>
      <c r="B256" s="98" t="s">
        <v>65</v>
      </c>
      <c r="C256" s="98" t="s">
        <v>7</v>
      </c>
      <c r="D256" s="77" t="s">
        <v>877</v>
      </c>
      <c r="E256" s="12" t="s">
        <v>108</v>
      </c>
      <c r="F256" s="12" t="s">
        <v>44</v>
      </c>
      <c r="G256" s="12" t="s">
        <v>117</v>
      </c>
      <c r="H256" s="93">
        <v>10890</v>
      </c>
      <c r="I256" s="6" t="s">
        <v>101</v>
      </c>
      <c r="J256" s="183" t="s">
        <v>72</v>
      </c>
      <c r="K256" s="57" t="s">
        <v>419</v>
      </c>
      <c r="L256" s="176" t="s">
        <v>769</v>
      </c>
      <c r="M256" s="176" t="s">
        <v>95</v>
      </c>
      <c r="N256" s="180"/>
      <c r="O256" s="61" t="s">
        <v>766</v>
      </c>
      <c r="P256" s="25"/>
      <c r="Q256" s="175"/>
      <c r="R256" s="175"/>
      <c r="S256" s="175"/>
      <c r="T256" s="175"/>
      <c r="U256" s="175"/>
      <c r="V256" s="175"/>
      <c r="W256" s="175"/>
      <c r="X256" s="175"/>
      <c r="Y256" s="175"/>
      <c r="Z256" s="175"/>
      <c r="AA256" s="175"/>
      <c r="AB256" s="175"/>
      <c r="AC256" s="175"/>
      <c r="AD256" s="175"/>
      <c r="AE256" s="175"/>
      <c r="AF256" s="175"/>
    </row>
    <row r="257" spans="1:32" s="150" customFormat="1" x14ac:dyDescent="0.2">
      <c r="A257" s="78" t="s">
        <v>34</v>
      </c>
      <c r="B257" s="98" t="s">
        <v>65</v>
      </c>
      <c r="C257" s="98" t="s">
        <v>7</v>
      </c>
      <c r="D257" s="77" t="s">
        <v>878</v>
      </c>
      <c r="E257" s="12" t="s">
        <v>108</v>
      </c>
      <c r="F257" s="12" t="s">
        <v>44</v>
      </c>
      <c r="G257" s="12" t="s">
        <v>118</v>
      </c>
      <c r="H257" s="93">
        <v>14496</v>
      </c>
      <c r="I257" s="6" t="s">
        <v>102</v>
      </c>
      <c r="J257" s="183" t="s">
        <v>71</v>
      </c>
      <c r="K257" s="57" t="s">
        <v>419</v>
      </c>
      <c r="L257" s="176" t="s">
        <v>769</v>
      </c>
      <c r="M257" s="176" t="s">
        <v>95</v>
      </c>
      <c r="N257" s="180"/>
      <c r="O257" s="61" t="s">
        <v>766</v>
      </c>
      <c r="P257" s="25"/>
      <c r="Q257" s="175"/>
      <c r="R257" s="175"/>
      <c r="S257" s="175"/>
      <c r="T257" s="175"/>
      <c r="U257" s="175"/>
      <c r="V257" s="175"/>
      <c r="W257" s="175"/>
      <c r="X257" s="175"/>
      <c r="Y257" s="175"/>
      <c r="Z257" s="175"/>
      <c r="AA257" s="175"/>
      <c r="AB257" s="175"/>
      <c r="AC257" s="175"/>
      <c r="AD257" s="175"/>
      <c r="AE257" s="175"/>
      <c r="AF257" s="175"/>
    </row>
    <row r="258" spans="1:32" s="150" customFormat="1" x14ac:dyDescent="0.2">
      <c r="A258" s="78" t="s">
        <v>34</v>
      </c>
      <c r="B258" s="98" t="s">
        <v>65</v>
      </c>
      <c r="C258" s="98" t="s">
        <v>7</v>
      </c>
      <c r="D258" s="77" t="s">
        <v>879</v>
      </c>
      <c r="E258" s="12" t="s">
        <v>108</v>
      </c>
      <c r="F258" s="12" t="s">
        <v>44</v>
      </c>
      <c r="G258" s="12" t="s">
        <v>118</v>
      </c>
      <c r="H258" s="93">
        <v>3420</v>
      </c>
      <c r="I258" s="6" t="s">
        <v>102</v>
      </c>
      <c r="J258" s="183" t="s">
        <v>72</v>
      </c>
      <c r="K258" s="57" t="s">
        <v>419</v>
      </c>
      <c r="L258" s="176" t="s">
        <v>769</v>
      </c>
      <c r="M258" s="176" t="s">
        <v>95</v>
      </c>
      <c r="N258" s="180"/>
      <c r="O258" s="61" t="s">
        <v>766</v>
      </c>
      <c r="P258" s="25"/>
      <c r="Q258" s="175"/>
      <c r="R258" s="175"/>
      <c r="S258" s="175"/>
      <c r="T258" s="175"/>
      <c r="U258" s="175"/>
      <c r="V258" s="175"/>
      <c r="W258" s="175"/>
      <c r="X258" s="175"/>
      <c r="Y258" s="175"/>
      <c r="Z258" s="175"/>
      <c r="AA258" s="175"/>
      <c r="AB258" s="175"/>
      <c r="AC258" s="175"/>
      <c r="AD258" s="175"/>
      <c r="AE258" s="175"/>
      <c r="AF258" s="175"/>
    </row>
    <row r="259" spans="1:32" s="150" customFormat="1" x14ac:dyDescent="0.2">
      <c r="A259" s="78" t="s">
        <v>34</v>
      </c>
      <c r="B259" s="98" t="s">
        <v>65</v>
      </c>
      <c r="C259" s="98" t="s">
        <v>7</v>
      </c>
      <c r="D259" s="77" t="s">
        <v>880</v>
      </c>
      <c r="E259" s="12" t="s">
        <v>108</v>
      </c>
      <c r="F259" s="12" t="s">
        <v>44</v>
      </c>
      <c r="G259" s="12" t="s">
        <v>111</v>
      </c>
      <c r="H259" s="93">
        <v>140539</v>
      </c>
      <c r="I259" s="6">
        <v>1502</v>
      </c>
      <c r="J259" s="183" t="s">
        <v>71</v>
      </c>
      <c r="K259" s="57" t="s">
        <v>419</v>
      </c>
      <c r="L259" s="176" t="s">
        <v>770</v>
      </c>
      <c r="M259" s="176" t="s">
        <v>95</v>
      </c>
      <c r="N259" s="180"/>
      <c r="O259" s="61" t="s">
        <v>766</v>
      </c>
      <c r="P259" s="25"/>
      <c r="Q259" s="175"/>
      <c r="R259" s="175"/>
      <c r="S259" s="175"/>
      <c r="T259" s="175"/>
      <c r="U259" s="175"/>
      <c r="V259" s="175"/>
      <c r="W259" s="175"/>
      <c r="X259" s="175"/>
      <c r="Y259" s="175"/>
      <c r="Z259" s="175"/>
      <c r="AA259" s="175"/>
      <c r="AB259" s="175"/>
      <c r="AC259" s="175"/>
      <c r="AD259" s="175"/>
      <c r="AE259" s="175"/>
      <c r="AF259" s="175"/>
    </row>
    <row r="260" spans="1:32" s="150" customFormat="1" x14ac:dyDescent="0.2">
      <c r="A260" s="78" t="s">
        <v>34</v>
      </c>
      <c r="B260" s="98" t="s">
        <v>65</v>
      </c>
      <c r="C260" s="98" t="s">
        <v>7</v>
      </c>
      <c r="D260" s="77" t="s">
        <v>881</v>
      </c>
      <c r="E260" s="12" t="s">
        <v>108</v>
      </c>
      <c r="F260" s="12" t="s">
        <v>44</v>
      </c>
      <c r="G260" s="12" t="s">
        <v>111</v>
      </c>
      <c r="H260" s="93">
        <v>33153</v>
      </c>
      <c r="I260" s="6" t="s">
        <v>103</v>
      </c>
      <c r="J260" s="183" t="s">
        <v>72</v>
      </c>
      <c r="K260" s="57" t="s">
        <v>419</v>
      </c>
      <c r="L260" s="176" t="s">
        <v>770</v>
      </c>
      <c r="M260" s="176" t="s">
        <v>95</v>
      </c>
      <c r="N260" s="180"/>
      <c r="O260" s="61" t="s">
        <v>766</v>
      </c>
      <c r="P260" s="25"/>
      <c r="Q260" s="175"/>
      <c r="R260" s="175"/>
      <c r="S260" s="175"/>
      <c r="T260" s="175"/>
      <c r="U260" s="175"/>
      <c r="V260" s="175"/>
      <c r="W260" s="175"/>
      <c r="X260" s="175"/>
      <c r="Y260" s="175"/>
      <c r="Z260" s="175"/>
      <c r="AA260" s="175"/>
      <c r="AB260" s="175"/>
      <c r="AC260" s="175"/>
      <c r="AD260" s="175"/>
      <c r="AE260" s="175"/>
      <c r="AF260" s="175"/>
    </row>
    <row r="261" spans="1:32" s="150" customFormat="1" x14ac:dyDescent="0.2">
      <c r="A261" s="78" t="s">
        <v>34</v>
      </c>
      <c r="B261" s="98" t="s">
        <v>65</v>
      </c>
      <c r="C261" s="98" t="s">
        <v>7</v>
      </c>
      <c r="D261" s="77" t="s">
        <v>882</v>
      </c>
      <c r="E261" s="12" t="s">
        <v>108</v>
      </c>
      <c r="F261" s="12" t="s">
        <v>44</v>
      </c>
      <c r="G261" s="12" t="s">
        <v>112</v>
      </c>
      <c r="H261" s="93">
        <v>388151</v>
      </c>
      <c r="I261" s="6">
        <v>1503</v>
      </c>
      <c r="J261" s="183" t="s">
        <v>71</v>
      </c>
      <c r="K261" s="57" t="s">
        <v>419</v>
      </c>
      <c r="L261" s="176" t="s">
        <v>491</v>
      </c>
      <c r="M261" s="176" t="s">
        <v>95</v>
      </c>
      <c r="N261" s="180"/>
      <c r="O261" s="61" t="s">
        <v>766</v>
      </c>
      <c r="P261" s="25"/>
      <c r="Q261" s="175"/>
      <c r="R261" s="175"/>
      <c r="S261" s="175"/>
      <c r="T261" s="175"/>
      <c r="U261" s="175"/>
      <c r="V261" s="175"/>
      <c r="W261" s="175"/>
      <c r="X261" s="175"/>
      <c r="Y261" s="175"/>
      <c r="Z261" s="175"/>
      <c r="AA261" s="175"/>
      <c r="AB261" s="175"/>
      <c r="AC261" s="175"/>
      <c r="AD261" s="175"/>
      <c r="AE261" s="175"/>
      <c r="AF261" s="175"/>
    </row>
    <row r="262" spans="1:32" s="150" customFormat="1" x14ac:dyDescent="0.2">
      <c r="A262" s="78" t="s">
        <v>34</v>
      </c>
      <c r="B262" s="98" t="s">
        <v>65</v>
      </c>
      <c r="C262" s="98" t="s">
        <v>7</v>
      </c>
      <c r="D262" s="77" t="s">
        <v>883</v>
      </c>
      <c r="E262" s="12" t="s">
        <v>108</v>
      </c>
      <c r="F262" s="12" t="s">
        <v>44</v>
      </c>
      <c r="G262" s="12" t="s">
        <v>112</v>
      </c>
      <c r="H262" s="93">
        <v>91565</v>
      </c>
      <c r="I262" s="6">
        <v>1503</v>
      </c>
      <c r="J262" s="183" t="s">
        <v>72</v>
      </c>
      <c r="K262" s="57" t="s">
        <v>419</v>
      </c>
      <c r="L262" s="176" t="s">
        <v>491</v>
      </c>
      <c r="M262" s="176" t="s">
        <v>95</v>
      </c>
      <c r="N262" s="180"/>
      <c r="O262" s="61" t="s">
        <v>766</v>
      </c>
      <c r="P262" s="25"/>
      <c r="Q262" s="175"/>
      <c r="R262" s="175"/>
      <c r="S262" s="175"/>
      <c r="T262" s="175"/>
      <c r="U262" s="175"/>
      <c r="V262" s="175"/>
      <c r="W262" s="175"/>
      <c r="X262" s="175"/>
      <c r="Y262" s="175"/>
      <c r="Z262" s="175"/>
      <c r="AA262" s="175"/>
      <c r="AB262" s="175"/>
      <c r="AC262" s="175"/>
      <c r="AD262" s="175"/>
      <c r="AE262" s="175"/>
      <c r="AF262" s="175"/>
    </row>
    <row r="263" spans="1:32" s="150" customFormat="1" ht="25.5" x14ac:dyDescent="0.2">
      <c r="A263" s="78"/>
      <c r="B263" s="98"/>
      <c r="C263" s="98"/>
      <c r="D263" s="77" t="s">
        <v>884</v>
      </c>
      <c r="E263" s="12" t="s">
        <v>108</v>
      </c>
      <c r="F263" s="12" t="s">
        <v>375</v>
      </c>
      <c r="G263" s="12" t="s">
        <v>755</v>
      </c>
      <c r="H263" s="93">
        <v>127447</v>
      </c>
      <c r="I263" s="6"/>
      <c r="J263" s="183" t="s">
        <v>71</v>
      </c>
      <c r="K263" s="57"/>
      <c r="L263" s="176"/>
      <c r="M263" s="176"/>
      <c r="N263" s="180"/>
      <c r="O263" s="61" t="s">
        <v>766</v>
      </c>
      <c r="P263" s="25"/>
      <c r="Q263" s="175"/>
      <c r="R263" s="175"/>
      <c r="S263" s="175"/>
      <c r="T263" s="175"/>
      <c r="U263" s="175"/>
      <c r="V263" s="175"/>
      <c r="W263" s="175"/>
      <c r="X263" s="175"/>
      <c r="Y263" s="175"/>
      <c r="Z263" s="175"/>
      <c r="AA263" s="175"/>
      <c r="AB263" s="175"/>
      <c r="AC263" s="175"/>
      <c r="AD263" s="175"/>
      <c r="AE263" s="175"/>
      <c r="AF263" s="175"/>
    </row>
    <row r="264" spans="1:32" s="150" customFormat="1" ht="25.5" x14ac:dyDescent="0.2">
      <c r="A264" s="78"/>
      <c r="B264" s="98"/>
      <c r="C264" s="98"/>
      <c r="D264" s="77" t="s">
        <v>885</v>
      </c>
      <c r="E264" s="12" t="s">
        <v>108</v>
      </c>
      <c r="F264" s="12" t="s">
        <v>375</v>
      </c>
      <c r="G264" s="12" t="s">
        <v>755</v>
      </c>
      <c r="H264" s="93">
        <v>30065</v>
      </c>
      <c r="I264" s="6"/>
      <c r="J264" s="183" t="s">
        <v>72</v>
      </c>
      <c r="K264" s="57"/>
      <c r="L264" s="176"/>
      <c r="M264" s="176"/>
      <c r="N264" s="180"/>
      <c r="O264" s="61" t="s">
        <v>766</v>
      </c>
      <c r="P264" s="25"/>
      <c r="Q264" s="175"/>
      <c r="R264" s="175"/>
      <c r="S264" s="175"/>
      <c r="T264" s="175"/>
      <c r="U264" s="175"/>
      <c r="V264" s="175"/>
      <c r="W264" s="175"/>
      <c r="X264" s="175"/>
      <c r="Y264" s="175"/>
      <c r="Z264" s="175"/>
      <c r="AA264" s="175"/>
      <c r="AB264" s="175"/>
      <c r="AC264" s="175"/>
      <c r="AD264" s="175"/>
      <c r="AE264" s="175"/>
      <c r="AF264" s="175"/>
    </row>
    <row r="265" spans="1:32" s="150" customFormat="1" ht="25.5" x14ac:dyDescent="0.2">
      <c r="A265" s="78"/>
      <c r="B265" s="98"/>
      <c r="C265" s="98"/>
      <c r="D265" s="77" t="s">
        <v>886</v>
      </c>
      <c r="E265" s="12" t="s">
        <v>108</v>
      </c>
      <c r="F265" s="12" t="s">
        <v>472</v>
      </c>
      <c r="G265" s="12" t="s">
        <v>756</v>
      </c>
      <c r="H265" s="93">
        <v>112944</v>
      </c>
      <c r="I265" s="6"/>
      <c r="J265" s="183" t="s">
        <v>71</v>
      </c>
      <c r="K265" s="57"/>
      <c r="L265" s="176"/>
      <c r="M265" s="176"/>
      <c r="N265" s="180"/>
      <c r="O265" s="61" t="s">
        <v>766</v>
      </c>
      <c r="P265" s="25"/>
      <c r="Q265" s="175"/>
      <c r="R265" s="175"/>
      <c r="S265" s="175"/>
      <c r="T265" s="175"/>
      <c r="U265" s="175"/>
      <c r="V265" s="175"/>
      <c r="W265" s="175"/>
      <c r="X265" s="175"/>
      <c r="Y265" s="175"/>
      <c r="Z265" s="175"/>
      <c r="AA265" s="175"/>
      <c r="AB265" s="175"/>
      <c r="AC265" s="175"/>
      <c r="AD265" s="175"/>
      <c r="AE265" s="175"/>
      <c r="AF265" s="175"/>
    </row>
    <row r="266" spans="1:32" s="150" customFormat="1" ht="25.5" x14ac:dyDescent="0.2">
      <c r="A266" s="78"/>
      <c r="B266" s="98"/>
      <c r="C266" s="98"/>
      <c r="D266" s="77" t="s">
        <v>887</v>
      </c>
      <c r="E266" s="12" t="s">
        <v>108</v>
      </c>
      <c r="F266" s="12" t="s">
        <v>472</v>
      </c>
      <c r="G266" s="12" t="s">
        <v>756</v>
      </c>
      <c r="H266" s="93">
        <v>26644</v>
      </c>
      <c r="I266" s="6"/>
      <c r="J266" s="183" t="s">
        <v>72</v>
      </c>
      <c r="K266" s="57"/>
      <c r="L266" s="176"/>
      <c r="M266" s="176"/>
      <c r="N266" s="180"/>
      <c r="O266" s="61" t="s">
        <v>766</v>
      </c>
      <c r="P266" s="25"/>
      <c r="Q266" s="175"/>
      <c r="R266" s="175"/>
      <c r="S266" s="175"/>
      <c r="T266" s="175"/>
      <c r="U266" s="175"/>
      <c r="V266" s="175"/>
      <c r="W266" s="175"/>
      <c r="X266" s="175"/>
      <c r="Y266" s="175"/>
      <c r="Z266" s="175"/>
      <c r="AA266" s="175"/>
      <c r="AB266" s="175"/>
      <c r="AC266" s="175"/>
      <c r="AD266" s="175"/>
      <c r="AE266" s="175"/>
      <c r="AF266" s="175"/>
    </row>
    <row r="267" spans="1:32" s="150" customFormat="1" ht="25.5" x14ac:dyDescent="0.2">
      <c r="A267" s="78"/>
      <c r="B267" s="98"/>
      <c r="C267" s="98"/>
      <c r="D267" s="77" t="s">
        <v>888</v>
      </c>
      <c r="E267" s="12" t="s">
        <v>108</v>
      </c>
      <c r="F267" s="12" t="s">
        <v>368</v>
      </c>
      <c r="G267" s="12" t="s">
        <v>757</v>
      </c>
      <c r="H267" s="93">
        <v>89816</v>
      </c>
      <c r="I267" s="6"/>
      <c r="J267" s="183" t="s">
        <v>71</v>
      </c>
      <c r="K267" s="57"/>
      <c r="L267" s="176"/>
      <c r="M267" s="176"/>
      <c r="N267" s="180"/>
      <c r="O267" s="61" t="s">
        <v>766</v>
      </c>
      <c r="P267" s="25"/>
      <c r="Q267" s="175"/>
      <c r="R267" s="175"/>
      <c r="S267" s="175"/>
      <c r="T267" s="175"/>
      <c r="U267" s="175"/>
      <c r="V267" s="175"/>
      <c r="W267" s="175"/>
      <c r="X267" s="175"/>
      <c r="Y267" s="175"/>
      <c r="Z267" s="175"/>
      <c r="AA267" s="175"/>
      <c r="AB267" s="175"/>
      <c r="AC267" s="175"/>
      <c r="AD267" s="175"/>
      <c r="AE267" s="175"/>
      <c r="AF267" s="175"/>
    </row>
    <row r="268" spans="1:32" s="150" customFormat="1" ht="25.5" x14ac:dyDescent="0.2">
      <c r="A268" s="78"/>
      <c r="B268" s="98"/>
      <c r="C268" s="98"/>
      <c r="D268" s="77" t="s">
        <v>889</v>
      </c>
      <c r="E268" s="12" t="s">
        <v>108</v>
      </c>
      <c r="F268" s="12" t="s">
        <v>368</v>
      </c>
      <c r="G268" s="12" t="s">
        <v>757</v>
      </c>
      <c r="H268" s="93">
        <v>21188</v>
      </c>
      <c r="I268" s="6"/>
      <c r="J268" s="183" t="s">
        <v>72</v>
      </c>
      <c r="K268" s="57"/>
      <c r="L268" s="176"/>
      <c r="M268" s="176"/>
      <c r="N268" s="180"/>
      <c r="O268" s="61" t="s">
        <v>766</v>
      </c>
      <c r="P268" s="25"/>
      <c r="Q268" s="175"/>
      <c r="R268" s="175"/>
      <c r="S268" s="175"/>
      <c r="T268" s="175"/>
      <c r="U268" s="175"/>
      <c r="V268" s="175"/>
      <c r="W268" s="175"/>
      <c r="X268" s="175"/>
      <c r="Y268" s="175"/>
      <c r="Z268" s="175"/>
      <c r="AA268" s="175"/>
      <c r="AB268" s="175"/>
      <c r="AC268" s="175"/>
      <c r="AD268" s="175"/>
      <c r="AE268" s="175"/>
      <c r="AF268" s="175"/>
    </row>
    <row r="269" spans="1:32" s="150" customFormat="1" x14ac:dyDescent="0.2">
      <c r="A269" s="78" t="s">
        <v>34</v>
      </c>
      <c r="B269" s="98" t="s">
        <v>65</v>
      </c>
      <c r="C269" s="98" t="s">
        <v>7</v>
      </c>
      <c r="D269" s="77" t="s">
        <v>890</v>
      </c>
      <c r="E269" s="12" t="s">
        <v>139</v>
      </c>
      <c r="F269" s="12" t="s">
        <v>44</v>
      </c>
      <c r="G269" s="12" t="s">
        <v>775</v>
      </c>
      <c r="H269" s="93">
        <v>7169</v>
      </c>
      <c r="I269" s="6" t="s">
        <v>776</v>
      </c>
      <c r="J269" s="183" t="s">
        <v>71</v>
      </c>
      <c r="K269" s="57" t="s">
        <v>771</v>
      </c>
      <c r="L269" s="176" t="s">
        <v>777</v>
      </c>
      <c r="M269" s="176" t="s">
        <v>140</v>
      </c>
      <c r="N269" s="180"/>
      <c r="O269" s="61" t="s">
        <v>772</v>
      </c>
      <c r="P269" s="25"/>
      <c r="Q269" s="175"/>
      <c r="R269" s="175"/>
      <c r="S269" s="175"/>
      <c r="T269" s="175"/>
      <c r="U269" s="175"/>
      <c r="V269" s="175"/>
      <c r="W269" s="175"/>
      <c r="X269" s="175"/>
      <c r="Y269" s="175"/>
      <c r="Z269" s="175"/>
      <c r="AA269" s="175"/>
      <c r="AB269" s="175"/>
      <c r="AC269" s="175"/>
      <c r="AD269" s="175"/>
      <c r="AE269" s="175"/>
      <c r="AF269" s="175"/>
    </row>
    <row r="270" spans="1:32" s="150" customFormat="1" x14ac:dyDescent="0.2">
      <c r="A270" s="78" t="s">
        <v>34</v>
      </c>
      <c r="B270" s="98" t="s">
        <v>65</v>
      </c>
      <c r="C270" s="98" t="s">
        <v>7</v>
      </c>
      <c r="D270" s="77" t="s">
        <v>891</v>
      </c>
      <c r="E270" s="12" t="s">
        <v>139</v>
      </c>
      <c r="F270" s="12" t="s">
        <v>44</v>
      </c>
      <c r="G270" s="12" t="s">
        <v>775</v>
      </c>
      <c r="H270" s="93">
        <v>1691</v>
      </c>
      <c r="I270" s="6" t="s">
        <v>776</v>
      </c>
      <c r="J270" s="183" t="s">
        <v>72</v>
      </c>
      <c r="K270" s="57" t="s">
        <v>771</v>
      </c>
      <c r="L270" s="176" t="s">
        <v>777</v>
      </c>
      <c r="M270" s="176" t="s">
        <v>140</v>
      </c>
      <c r="N270" s="180"/>
      <c r="O270" s="61" t="s">
        <v>772</v>
      </c>
      <c r="P270" s="25"/>
      <c r="Q270" s="175"/>
      <c r="R270" s="175"/>
      <c r="S270" s="175"/>
      <c r="T270" s="175"/>
      <c r="U270" s="175"/>
      <c r="V270" s="175"/>
      <c r="W270" s="175"/>
      <c r="X270" s="175"/>
      <c r="Y270" s="175"/>
      <c r="Z270" s="175"/>
      <c r="AA270" s="175"/>
      <c r="AB270" s="175"/>
      <c r="AC270" s="175"/>
      <c r="AD270" s="175"/>
      <c r="AE270" s="175"/>
      <c r="AF270" s="175"/>
    </row>
    <row r="271" spans="1:32" s="150" customFormat="1" ht="25.5" x14ac:dyDescent="0.2">
      <c r="A271" s="78" t="s">
        <v>34</v>
      </c>
      <c r="B271" s="98" t="s">
        <v>65</v>
      </c>
      <c r="C271" s="98" t="s">
        <v>7</v>
      </c>
      <c r="D271" s="77" t="s">
        <v>892</v>
      </c>
      <c r="E271" s="12" t="s">
        <v>139</v>
      </c>
      <c r="F271" s="12" t="s">
        <v>44</v>
      </c>
      <c r="G271" s="12" t="s">
        <v>778</v>
      </c>
      <c r="H271" s="93">
        <v>8260</v>
      </c>
      <c r="I271" s="6" t="s">
        <v>96</v>
      </c>
      <c r="J271" s="183" t="s">
        <v>71</v>
      </c>
      <c r="K271" s="57" t="s">
        <v>771</v>
      </c>
      <c r="L271" s="176" t="s">
        <v>777</v>
      </c>
      <c r="M271" s="176" t="s">
        <v>140</v>
      </c>
      <c r="N271" s="180"/>
      <c r="O271" s="61" t="s">
        <v>772</v>
      </c>
      <c r="P271" s="25"/>
      <c r="Q271" s="175"/>
      <c r="R271" s="175"/>
      <c r="S271" s="175"/>
      <c r="T271" s="175"/>
      <c r="U271" s="175"/>
      <c r="V271" s="175"/>
      <c r="W271" s="175"/>
      <c r="X271" s="175"/>
      <c r="Y271" s="175"/>
      <c r="Z271" s="175"/>
      <c r="AA271" s="175"/>
      <c r="AB271" s="175"/>
      <c r="AC271" s="175"/>
      <c r="AD271" s="175"/>
      <c r="AE271" s="175"/>
      <c r="AF271" s="175"/>
    </row>
    <row r="272" spans="1:32" s="150" customFormat="1" ht="25.5" x14ac:dyDescent="0.2">
      <c r="A272" s="78" t="s">
        <v>34</v>
      </c>
      <c r="B272" s="98" t="s">
        <v>65</v>
      </c>
      <c r="C272" s="98" t="s">
        <v>7</v>
      </c>
      <c r="D272" s="77" t="s">
        <v>893</v>
      </c>
      <c r="E272" s="12" t="s">
        <v>139</v>
      </c>
      <c r="F272" s="12" t="s">
        <v>44</v>
      </c>
      <c r="G272" s="12" t="s">
        <v>778</v>
      </c>
      <c r="H272" s="93">
        <v>1948</v>
      </c>
      <c r="I272" s="6" t="s">
        <v>96</v>
      </c>
      <c r="J272" s="183" t="s">
        <v>72</v>
      </c>
      <c r="K272" s="57" t="s">
        <v>771</v>
      </c>
      <c r="L272" s="176" t="s">
        <v>777</v>
      </c>
      <c r="M272" s="176" t="s">
        <v>140</v>
      </c>
      <c r="N272" s="180"/>
      <c r="O272" s="61" t="s">
        <v>772</v>
      </c>
      <c r="P272" s="25"/>
      <c r="Q272" s="175"/>
      <c r="R272" s="175"/>
      <c r="S272" s="175"/>
      <c r="T272" s="175"/>
      <c r="U272" s="175"/>
      <c r="V272" s="175"/>
      <c r="W272" s="175"/>
      <c r="X272" s="175"/>
      <c r="Y272" s="175"/>
      <c r="Z272" s="175"/>
      <c r="AA272" s="175"/>
      <c r="AB272" s="175"/>
      <c r="AC272" s="175"/>
      <c r="AD272" s="175"/>
      <c r="AE272" s="175"/>
      <c r="AF272" s="175"/>
    </row>
    <row r="273" spans="1:32" s="150" customFormat="1" x14ac:dyDescent="0.2">
      <c r="A273" s="78" t="s">
        <v>34</v>
      </c>
      <c r="B273" s="98" t="s">
        <v>65</v>
      </c>
      <c r="C273" s="98" t="s">
        <v>7</v>
      </c>
      <c r="D273" s="77" t="s">
        <v>894</v>
      </c>
      <c r="E273" s="12" t="s">
        <v>139</v>
      </c>
      <c r="F273" s="12" t="s">
        <v>44</v>
      </c>
      <c r="G273" s="12" t="s">
        <v>779</v>
      </c>
      <c r="H273" s="93">
        <v>12849</v>
      </c>
      <c r="I273" s="6" t="s">
        <v>780</v>
      </c>
      <c r="J273" s="183" t="s">
        <v>71</v>
      </c>
      <c r="K273" s="57" t="s">
        <v>771</v>
      </c>
      <c r="L273" s="176" t="s">
        <v>777</v>
      </c>
      <c r="M273" s="176" t="s">
        <v>140</v>
      </c>
      <c r="N273" s="180"/>
      <c r="O273" s="61" t="s">
        <v>772</v>
      </c>
      <c r="P273" s="25"/>
      <c r="Q273" s="175"/>
      <c r="R273" s="175"/>
      <c r="S273" s="175"/>
      <c r="T273" s="175"/>
      <c r="U273" s="175"/>
      <c r="V273" s="175"/>
      <c r="W273" s="175"/>
      <c r="X273" s="175"/>
      <c r="Y273" s="175"/>
      <c r="Z273" s="175"/>
      <c r="AA273" s="175"/>
      <c r="AB273" s="175"/>
      <c r="AC273" s="175"/>
      <c r="AD273" s="175"/>
      <c r="AE273" s="175"/>
      <c r="AF273" s="175"/>
    </row>
    <row r="274" spans="1:32" s="150" customFormat="1" x14ac:dyDescent="0.2">
      <c r="A274" s="78" t="s">
        <v>34</v>
      </c>
      <c r="B274" s="98" t="s">
        <v>65</v>
      </c>
      <c r="C274" s="98" t="s">
        <v>7</v>
      </c>
      <c r="D274" s="77" t="s">
        <v>895</v>
      </c>
      <c r="E274" s="12" t="s">
        <v>139</v>
      </c>
      <c r="F274" s="12" t="s">
        <v>44</v>
      </c>
      <c r="G274" s="12" t="s">
        <v>779</v>
      </c>
      <c r="H274" s="93">
        <v>3031</v>
      </c>
      <c r="I274" s="6" t="s">
        <v>780</v>
      </c>
      <c r="J274" s="183" t="s">
        <v>72</v>
      </c>
      <c r="K274" s="57" t="s">
        <v>771</v>
      </c>
      <c r="L274" s="176" t="s">
        <v>777</v>
      </c>
      <c r="M274" s="176" t="s">
        <v>140</v>
      </c>
      <c r="N274" s="180"/>
      <c r="O274" s="61" t="s">
        <v>772</v>
      </c>
      <c r="P274" s="25"/>
      <c r="Q274" s="175"/>
      <c r="R274" s="175"/>
      <c r="S274" s="175"/>
      <c r="T274" s="175"/>
      <c r="U274" s="175"/>
      <c r="V274" s="175"/>
      <c r="W274" s="175"/>
      <c r="X274" s="175"/>
      <c r="Y274" s="175"/>
      <c r="Z274" s="175"/>
      <c r="AA274" s="175"/>
      <c r="AB274" s="175"/>
      <c r="AC274" s="175"/>
      <c r="AD274" s="175"/>
      <c r="AE274" s="175"/>
      <c r="AF274" s="175"/>
    </row>
    <row r="275" spans="1:32" s="150" customFormat="1" x14ac:dyDescent="0.2">
      <c r="A275" s="78" t="s">
        <v>34</v>
      </c>
      <c r="B275" s="98" t="s">
        <v>65</v>
      </c>
      <c r="C275" s="98" t="s">
        <v>7</v>
      </c>
      <c r="D275" s="77" t="s">
        <v>896</v>
      </c>
      <c r="E275" s="12" t="s">
        <v>139</v>
      </c>
      <c r="F275" s="12" t="s">
        <v>44</v>
      </c>
      <c r="G275" s="12" t="s">
        <v>781</v>
      </c>
      <c r="H275" s="93">
        <v>5748</v>
      </c>
      <c r="I275" s="6" t="s">
        <v>782</v>
      </c>
      <c r="J275" s="183" t="s">
        <v>71</v>
      </c>
      <c r="K275" s="57" t="s">
        <v>771</v>
      </c>
      <c r="L275" s="176" t="s">
        <v>777</v>
      </c>
      <c r="M275" s="176" t="s">
        <v>140</v>
      </c>
      <c r="N275" s="180"/>
      <c r="O275" s="61" t="s">
        <v>772</v>
      </c>
      <c r="P275" s="25"/>
      <c r="Q275" s="175"/>
      <c r="R275" s="175"/>
      <c r="S275" s="175"/>
      <c r="T275" s="175"/>
      <c r="U275" s="175"/>
      <c r="V275" s="175"/>
      <c r="W275" s="175"/>
      <c r="X275" s="175"/>
      <c r="Y275" s="175"/>
      <c r="Z275" s="175"/>
      <c r="AA275" s="175"/>
      <c r="AB275" s="175"/>
      <c r="AC275" s="175"/>
      <c r="AD275" s="175"/>
      <c r="AE275" s="175"/>
      <c r="AF275" s="175"/>
    </row>
    <row r="276" spans="1:32" s="150" customFormat="1" x14ac:dyDescent="0.2">
      <c r="A276" s="78" t="s">
        <v>34</v>
      </c>
      <c r="B276" s="98" t="s">
        <v>65</v>
      </c>
      <c r="C276" s="98" t="s">
        <v>7</v>
      </c>
      <c r="D276" s="77" t="s">
        <v>897</v>
      </c>
      <c r="E276" s="12" t="s">
        <v>139</v>
      </c>
      <c r="F276" s="12" t="s">
        <v>44</v>
      </c>
      <c r="G276" s="12" t="s">
        <v>781</v>
      </c>
      <c r="H276" s="93">
        <v>1356</v>
      </c>
      <c r="I276" s="6" t="s">
        <v>782</v>
      </c>
      <c r="J276" s="183" t="s">
        <v>72</v>
      </c>
      <c r="K276" s="57" t="s">
        <v>771</v>
      </c>
      <c r="L276" s="176" t="s">
        <v>777</v>
      </c>
      <c r="M276" s="176" t="s">
        <v>140</v>
      </c>
      <c r="N276" s="180"/>
      <c r="O276" s="61" t="s">
        <v>772</v>
      </c>
      <c r="P276" s="25"/>
      <c r="Q276" s="175"/>
      <c r="R276" s="175"/>
      <c r="S276" s="175"/>
      <c r="T276" s="175"/>
      <c r="U276" s="175"/>
      <c r="V276" s="175"/>
      <c r="W276" s="175"/>
      <c r="X276" s="175"/>
      <c r="Y276" s="175"/>
      <c r="Z276" s="175"/>
      <c r="AA276" s="175"/>
      <c r="AB276" s="175"/>
      <c r="AC276" s="175"/>
      <c r="AD276" s="175"/>
      <c r="AE276" s="175"/>
      <c r="AF276" s="175"/>
    </row>
    <row r="277" spans="1:32" s="150" customFormat="1" x14ac:dyDescent="0.2">
      <c r="A277" s="78" t="s">
        <v>34</v>
      </c>
      <c r="B277" s="98" t="s">
        <v>65</v>
      </c>
      <c r="C277" s="98" t="s">
        <v>7</v>
      </c>
      <c r="D277" s="77" t="s">
        <v>898</v>
      </c>
      <c r="E277" s="12" t="s">
        <v>139</v>
      </c>
      <c r="F277" s="12" t="s">
        <v>44</v>
      </c>
      <c r="G277" s="12" t="s">
        <v>783</v>
      </c>
      <c r="H277" s="93">
        <v>10386</v>
      </c>
      <c r="I277" s="6" t="s">
        <v>784</v>
      </c>
      <c r="J277" s="183" t="s">
        <v>71</v>
      </c>
      <c r="K277" s="57" t="s">
        <v>771</v>
      </c>
      <c r="L277" s="176" t="s">
        <v>777</v>
      </c>
      <c r="M277" s="176" t="s">
        <v>140</v>
      </c>
      <c r="N277" s="180"/>
      <c r="O277" s="61" t="s">
        <v>772</v>
      </c>
      <c r="P277" s="25"/>
      <c r="Q277" s="175"/>
      <c r="R277" s="175"/>
      <c r="S277" s="175"/>
      <c r="T277" s="175"/>
      <c r="U277" s="175"/>
      <c r="V277" s="175"/>
      <c r="W277" s="175"/>
      <c r="X277" s="175"/>
      <c r="Y277" s="175"/>
      <c r="Z277" s="175"/>
      <c r="AA277" s="175"/>
      <c r="AB277" s="175"/>
      <c r="AC277" s="175"/>
      <c r="AD277" s="175"/>
      <c r="AE277" s="175"/>
      <c r="AF277" s="175"/>
    </row>
    <row r="278" spans="1:32" s="150" customFormat="1" x14ac:dyDescent="0.2">
      <c r="A278" s="78" t="s">
        <v>34</v>
      </c>
      <c r="B278" s="98" t="s">
        <v>65</v>
      </c>
      <c r="C278" s="98" t="s">
        <v>7</v>
      </c>
      <c r="D278" s="77" t="s">
        <v>899</v>
      </c>
      <c r="E278" s="12" t="s">
        <v>139</v>
      </c>
      <c r="F278" s="12" t="s">
        <v>44</v>
      </c>
      <c r="G278" s="12" t="s">
        <v>783</v>
      </c>
      <c r="H278" s="93">
        <v>2450</v>
      </c>
      <c r="I278" s="6" t="s">
        <v>784</v>
      </c>
      <c r="J278" s="183" t="s">
        <v>72</v>
      </c>
      <c r="K278" s="57" t="s">
        <v>771</v>
      </c>
      <c r="L278" s="176" t="s">
        <v>777</v>
      </c>
      <c r="M278" s="176" t="s">
        <v>140</v>
      </c>
      <c r="N278" s="180"/>
      <c r="O278" s="61" t="s">
        <v>772</v>
      </c>
      <c r="P278" s="25"/>
      <c r="Q278" s="175"/>
      <c r="R278" s="175"/>
      <c r="S278" s="175"/>
      <c r="T278" s="175"/>
      <c r="U278" s="175"/>
      <c r="V278" s="175"/>
      <c r="W278" s="175"/>
      <c r="X278" s="175"/>
      <c r="Y278" s="175"/>
      <c r="Z278" s="175"/>
      <c r="AA278" s="175"/>
      <c r="AB278" s="175"/>
      <c r="AC278" s="175"/>
      <c r="AD278" s="175"/>
      <c r="AE278" s="175"/>
      <c r="AF278" s="175"/>
    </row>
    <row r="279" spans="1:32" s="150" customFormat="1" ht="25.5" x14ac:dyDescent="0.2">
      <c r="A279" s="78" t="s">
        <v>34</v>
      </c>
      <c r="B279" s="98" t="s">
        <v>65</v>
      </c>
      <c r="C279" s="98" t="s">
        <v>7</v>
      </c>
      <c r="D279" s="77" t="s">
        <v>900</v>
      </c>
      <c r="E279" s="12" t="s">
        <v>139</v>
      </c>
      <c r="F279" s="12" t="s">
        <v>44</v>
      </c>
      <c r="G279" s="12" t="s">
        <v>785</v>
      </c>
      <c r="H279" s="93">
        <v>2874</v>
      </c>
      <c r="I279" s="6" t="s">
        <v>786</v>
      </c>
      <c r="J279" s="183" t="s">
        <v>71</v>
      </c>
      <c r="K279" s="57" t="s">
        <v>771</v>
      </c>
      <c r="L279" s="176" t="s">
        <v>777</v>
      </c>
      <c r="M279" s="176" t="s">
        <v>140</v>
      </c>
      <c r="N279" s="180"/>
      <c r="O279" s="61" t="s">
        <v>772</v>
      </c>
      <c r="P279" s="25"/>
      <c r="Q279" s="175"/>
      <c r="R279" s="175"/>
      <c r="S279" s="175"/>
      <c r="T279" s="175"/>
      <c r="U279" s="175"/>
      <c r="V279" s="175"/>
      <c r="W279" s="175"/>
      <c r="X279" s="175"/>
      <c r="Y279" s="175"/>
      <c r="Z279" s="175"/>
      <c r="AA279" s="175"/>
      <c r="AB279" s="175"/>
      <c r="AC279" s="175"/>
      <c r="AD279" s="175"/>
      <c r="AE279" s="175"/>
      <c r="AF279" s="175"/>
    </row>
    <row r="280" spans="1:32" s="150" customFormat="1" ht="25.5" x14ac:dyDescent="0.2">
      <c r="A280" s="78" t="s">
        <v>34</v>
      </c>
      <c r="B280" s="98" t="s">
        <v>65</v>
      </c>
      <c r="C280" s="98" t="s">
        <v>7</v>
      </c>
      <c r="D280" s="77" t="s">
        <v>901</v>
      </c>
      <c r="E280" s="12" t="s">
        <v>139</v>
      </c>
      <c r="F280" s="12" t="s">
        <v>44</v>
      </c>
      <c r="G280" s="12" t="s">
        <v>785</v>
      </c>
      <c r="H280" s="93">
        <v>678</v>
      </c>
      <c r="I280" s="6" t="s">
        <v>786</v>
      </c>
      <c r="J280" s="183" t="s">
        <v>72</v>
      </c>
      <c r="K280" s="57" t="s">
        <v>771</v>
      </c>
      <c r="L280" s="176" t="s">
        <v>777</v>
      </c>
      <c r="M280" s="176" t="s">
        <v>140</v>
      </c>
      <c r="N280" s="180"/>
      <c r="O280" s="61" t="s">
        <v>772</v>
      </c>
      <c r="P280" s="25"/>
      <c r="Q280" s="175"/>
      <c r="R280" s="175"/>
      <c r="S280" s="175"/>
      <c r="T280" s="175"/>
      <c r="U280" s="175"/>
      <c r="V280" s="175"/>
      <c r="W280" s="175"/>
      <c r="X280" s="175"/>
      <c r="Y280" s="175"/>
      <c r="Z280" s="175"/>
      <c r="AA280" s="175"/>
      <c r="AB280" s="175"/>
      <c r="AC280" s="175"/>
      <c r="AD280" s="175"/>
      <c r="AE280" s="175"/>
      <c r="AF280" s="175"/>
    </row>
    <row r="281" spans="1:32" s="150" customFormat="1" ht="25.5" x14ac:dyDescent="0.2">
      <c r="A281" s="78" t="s">
        <v>34</v>
      </c>
      <c r="B281" s="98" t="s">
        <v>65</v>
      </c>
      <c r="C281" s="98" t="s">
        <v>7</v>
      </c>
      <c r="D281" s="77" t="s">
        <v>902</v>
      </c>
      <c r="E281" s="12" t="s">
        <v>139</v>
      </c>
      <c r="F281" s="12" t="s">
        <v>44</v>
      </c>
      <c r="G281" s="12" t="s">
        <v>580</v>
      </c>
      <c r="H281" s="93">
        <v>6399</v>
      </c>
      <c r="I281" s="6" t="s">
        <v>157</v>
      </c>
      <c r="J281" s="183" t="s">
        <v>71</v>
      </c>
      <c r="K281" s="57" t="s">
        <v>771</v>
      </c>
      <c r="L281" s="176" t="s">
        <v>777</v>
      </c>
      <c r="M281" s="176" t="s">
        <v>140</v>
      </c>
      <c r="N281" s="180"/>
      <c r="O281" s="61" t="s">
        <v>772</v>
      </c>
      <c r="P281" s="25"/>
      <c r="Q281" s="175"/>
      <c r="R281" s="175"/>
      <c r="S281" s="175"/>
      <c r="T281" s="175"/>
      <c r="U281" s="175"/>
      <c r="V281" s="175"/>
      <c r="W281" s="175"/>
      <c r="X281" s="175"/>
      <c r="Y281" s="175"/>
      <c r="Z281" s="175"/>
      <c r="AA281" s="175"/>
      <c r="AB281" s="175"/>
      <c r="AC281" s="175"/>
      <c r="AD281" s="175"/>
      <c r="AE281" s="175"/>
      <c r="AF281" s="175"/>
    </row>
    <row r="282" spans="1:32" s="150" customFormat="1" ht="25.5" x14ac:dyDescent="0.2">
      <c r="A282" s="78" t="s">
        <v>34</v>
      </c>
      <c r="B282" s="98" t="s">
        <v>65</v>
      </c>
      <c r="C282" s="98" t="s">
        <v>7</v>
      </c>
      <c r="D282" s="77" t="s">
        <v>903</v>
      </c>
      <c r="E282" s="12" t="s">
        <v>139</v>
      </c>
      <c r="F282" s="12" t="s">
        <v>44</v>
      </c>
      <c r="G282" s="12" t="s">
        <v>580</v>
      </c>
      <c r="H282" s="93">
        <v>1509</v>
      </c>
      <c r="I282" s="6" t="s">
        <v>157</v>
      </c>
      <c r="J282" s="183" t="s">
        <v>72</v>
      </c>
      <c r="K282" s="57" t="s">
        <v>771</v>
      </c>
      <c r="L282" s="176" t="s">
        <v>777</v>
      </c>
      <c r="M282" s="176" t="s">
        <v>140</v>
      </c>
      <c r="N282" s="180"/>
      <c r="O282" s="61" t="s">
        <v>772</v>
      </c>
      <c r="P282" s="25"/>
      <c r="Q282" s="175"/>
      <c r="R282" s="175"/>
      <c r="S282" s="175"/>
      <c r="T282" s="175"/>
      <c r="U282" s="175"/>
      <c r="V282" s="175"/>
      <c r="W282" s="175"/>
      <c r="X282" s="175"/>
      <c r="Y282" s="175"/>
      <c r="Z282" s="175"/>
      <c r="AA282" s="175"/>
      <c r="AB282" s="175"/>
      <c r="AC282" s="175"/>
      <c r="AD282" s="175"/>
      <c r="AE282" s="175"/>
      <c r="AF282" s="175"/>
    </row>
    <row r="283" spans="1:32" s="150" customFormat="1" x14ac:dyDescent="0.2">
      <c r="A283" s="78" t="s">
        <v>34</v>
      </c>
      <c r="B283" s="98" t="s">
        <v>65</v>
      </c>
      <c r="C283" s="98" t="s">
        <v>7</v>
      </c>
      <c r="D283" s="77" t="s">
        <v>904</v>
      </c>
      <c r="E283" s="12" t="s">
        <v>139</v>
      </c>
      <c r="F283" s="12" t="s">
        <v>44</v>
      </c>
      <c r="G283" s="12" t="s">
        <v>787</v>
      </c>
      <c r="H283" s="93">
        <v>10334</v>
      </c>
      <c r="I283" s="6" t="s">
        <v>562</v>
      </c>
      <c r="J283" s="183" t="s">
        <v>71</v>
      </c>
      <c r="K283" s="57" t="s">
        <v>771</v>
      </c>
      <c r="L283" s="176" t="s">
        <v>777</v>
      </c>
      <c r="M283" s="176" t="s">
        <v>140</v>
      </c>
      <c r="N283" s="180"/>
      <c r="O283" s="61" t="s">
        <v>772</v>
      </c>
      <c r="P283" s="25"/>
      <c r="Q283" s="175"/>
      <c r="R283" s="175"/>
      <c r="S283" s="175"/>
      <c r="T283" s="175"/>
      <c r="U283" s="175"/>
      <c r="V283" s="175"/>
      <c r="W283" s="175"/>
      <c r="X283" s="175"/>
      <c r="Y283" s="175"/>
      <c r="Z283" s="175"/>
      <c r="AA283" s="175"/>
      <c r="AB283" s="175"/>
      <c r="AC283" s="175"/>
      <c r="AD283" s="175"/>
      <c r="AE283" s="175"/>
      <c r="AF283" s="175"/>
    </row>
    <row r="284" spans="1:32" s="150" customFormat="1" x14ac:dyDescent="0.2">
      <c r="A284" s="78" t="s">
        <v>34</v>
      </c>
      <c r="B284" s="98" t="s">
        <v>65</v>
      </c>
      <c r="C284" s="98" t="s">
        <v>7</v>
      </c>
      <c r="D284" s="77" t="s">
        <v>905</v>
      </c>
      <c r="E284" s="12" t="s">
        <v>139</v>
      </c>
      <c r="F284" s="12" t="s">
        <v>44</v>
      </c>
      <c r="G284" s="12" t="s">
        <v>787</v>
      </c>
      <c r="H284" s="93">
        <v>2438</v>
      </c>
      <c r="I284" s="6" t="s">
        <v>562</v>
      </c>
      <c r="J284" s="183" t="s">
        <v>72</v>
      </c>
      <c r="K284" s="57" t="s">
        <v>771</v>
      </c>
      <c r="L284" s="176" t="s">
        <v>777</v>
      </c>
      <c r="M284" s="176" t="s">
        <v>140</v>
      </c>
      <c r="N284" s="180"/>
      <c r="O284" s="61" t="s">
        <v>772</v>
      </c>
      <c r="P284" s="25"/>
      <c r="Q284" s="175"/>
      <c r="R284" s="175"/>
      <c r="S284" s="175"/>
      <c r="T284" s="175"/>
      <c r="U284" s="175"/>
      <c r="V284" s="175"/>
      <c r="W284" s="175"/>
      <c r="X284" s="175"/>
      <c r="Y284" s="175"/>
      <c r="Z284" s="175"/>
      <c r="AA284" s="175"/>
      <c r="AB284" s="175"/>
      <c r="AC284" s="175"/>
      <c r="AD284" s="175"/>
      <c r="AE284" s="175"/>
      <c r="AF284" s="175"/>
    </row>
    <row r="285" spans="1:32" s="150" customFormat="1" ht="38.25" x14ac:dyDescent="0.2">
      <c r="A285" s="78" t="s">
        <v>34</v>
      </c>
      <c r="B285" s="98" t="s">
        <v>65</v>
      </c>
      <c r="C285" s="98" t="s">
        <v>7</v>
      </c>
      <c r="D285" s="77" t="s">
        <v>906</v>
      </c>
      <c r="E285" s="12" t="s">
        <v>139</v>
      </c>
      <c r="F285" s="12" t="s">
        <v>44</v>
      </c>
      <c r="G285" s="12" t="s">
        <v>788</v>
      </c>
      <c r="H285" s="93">
        <v>3952</v>
      </c>
      <c r="I285" s="6" t="s">
        <v>789</v>
      </c>
      <c r="J285" s="183" t="s">
        <v>71</v>
      </c>
      <c r="K285" s="57" t="s">
        <v>771</v>
      </c>
      <c r="L285" s="176" t="s">
        <v>777</v>
      </c>
      <c r="M285" s="176" t="s">
        <v>140</v>
      </c>
      <c r="N285" s="180"/>
      <c r="O285" s="61" t="s">
        <v>772</v>
      </c>
      <c r="P285" s="25"/>
      <c r="Q285" s="175"/>
      <c r="R285" s="175"/>
      <c r="S285" s="175"/>
      <c r="T285" s="175"/>
      <c r="U285" s="175"/>
      <c r="V285" s="175"/>
      <c r="W285" s="175"/>
      <c r="X285" s="175"/>
      <c r="Y285" s="175"/>
      <c r="Z285" s="175"/>
      <c r="AA285" s="175"/>
      <c r="AB285" s="175"/>
      <c r="AC285" s="175"/>
      <c r="AD285" s="175"/>
      <c r="AE285" s="175"/>
      <c r="AF285" s="175"/>
    </row>
    <row r="286" spans="1:32" s="150" customFormat="1" ht="38.25" x14ac:dyDescent="0.2">
      <c r="A286" s="78" t="s">
        <v>34</v>
      </c>
      <c r="B286" s="98" t="s">
        <v>65</v>
      </c>
      <c r="C286" s="98" t="s">
        <v>7</v>
      </c>
      <c r="D286" s="77" t="s">
        <v>907</v>
      </c>
      <c r="E286" s="12" t="s">
        <v>139</v>
      </c>
      <c r="F286" s="12" t="s">
        <v>44</v>
      </c>
      <c r="G286" s="12" t="s">
        <v>788</v>
      </c>
      <c r="H286" s="93">
        <v>932</v>
      </c>
      <c r="I286" s="6" t="s">
        <v>789</v>
      </c>
      <c r="J286" s="183" t="s">
        <v>72</v>
      </c>
      <c r="K286" s="57" t="s">
        <v>771</v>
      </c>
      <c r="L286" s="176" t="s">
        <v>777</v>
      </c>
      <c r="M286" s="176" t="s">
        <v>140</v>
      </c>
      <c r="N286" s="180"/>
      <c r="O286" s="61" t="s">
        <v>772</v>
      </c>
      <c r="P286" s="25"/>
      <c r="Q286" s="175"/>
      <c r="R286" s="175"/>
      <c r="S286" s="175"/>
      <c r="T286" s="175"/>
      <c r="U286" s="175"/>
      <c r="V286" s="175"/>
      <c r="W286" s="175"/>
      <c r="X286" s="175"/>
      <c r="Y286" s="175"/>
      <c r="Z286" s="175"/>
      <c r="AA286" s="175"/>
      <c r="AB286" s="175"/>
      <c r="AC286" s="175"/>
      <c r="AD286" s="175"/>
      <c r="AE286" s="175"/>
      <c r="AF286" s="175"/>
    </row>
    <row r="287" spans="1:32" s="150" customFormat="1" x14ac:dyDescent="0.2">
      <c r="A287" s="78" t="s">
        <v>34</v>
      </c>
      <c r="B287" s="98" t="s">
        <v>65</v>
      </c>
      <c r="C287" s="98" t="s">
        <v>7</v>
      </c>
      <c r="D287" s="77" t="s">
        <v>908</v>
      </c>
      <c r="E287" s="12" t="s">
        <v>139</v>
      </c>
      <c r="F287" s="12" t="s">
        <v>44</v>
      </c>
      <c r="G287" s="12" t="s">
        <v>790</v>
      </c>
      <c r="H287" s="93">
        <v>25251</v>
      </c>
      <c r="I287" s="6" t="s">
        <v>158</v>
      </c>
      <c r="J287" s="183" t="s">
        <v>71</v>
      </c>
      <c r="K287" s="57" t="s">
        <v>771</v>
      </c>
      <c r="L287" s="176" t="s">
        <v>777</v>
      </c>
      <c r="M287" s="176" t="s">
        <v>140</v>
      </c>
      <c r="N287" s="180"/>
      <c r="O287" s="61" t="s">
        <v>772</v>
      </c>
      <c r="P287" s="25"/>
      <c r="Q287" s="175"/>
      <c r="R287" s="175"/>
      <c r="S287" s="175"/>
      <c r="T287" s="175"/>
      <c r="U287" s="175"/>
      <c r="V287" s="175"/>
      <c r="W287" s="175"/>
      <c r="X287" s="175"/>
      <c r="Y287" s="175"/>
      <c r="Z287" s="175"/>
      <c r="AA287" s="175"/>
      <c r="AB287" s="175"/>
      <c r="AC287" s="175"/>
      <c r="AD287" s="175"/>
      <c r="AE287" s="175"/>
      <c r="AF287" s="175"/>
    </row>
    <row r="288" spans="1:32" s="150" customFormat="1" x14ac:dyDescent="0.2">
      <c r="A288" s="78" t="s">
        <v>34</v>
      </c>
      <c r="B288" s="98" t="s">
        <v>65</v>
      </c>
      <c r="C288" s="98" t="s">
        <v>7</v>
      </c>
      <c r="D288" s="77" t="s">
        <v>909</v>
      </c>
      <c r="E288" s="12" t="s">
        <v>139</v>
      </c>
      <c r="F288" s="12" t="s">
        <v>44</v>
      </c>
      <c r="G288" s="12" t="s">
        <v>790</v>
      </c>
      <c r="H288" s="93">
        <v>5957</v>
      </c>
      <c r="I288" s="6" t="s">
        <v>158</v>
      </c>
      <c r="J288" s="183" t="s">
        <v>72</v>
      </c>
      <c r="K288" s="57" t="s">
        <v>771</v>
      </c>
      <c r="L288" s="176" t="s">
        <v>777</v>
      </c>
      <c r="M288" s="176" t="s">
        <v>140</v>
      </c>
      <c r="N288" s="180"/>
      <c r="O288" s="61" t="s">
        <v>772</v>
      </c>
      <c r="P288" s="25"/>
      <c r="Q288" s="175"/>
      <c r="R288" s="175"/>
      <c r="S288" s="175"/>
      <c r="T288" s="175"/>
      <c r="U288" s="175"/>
      <c r="V288" s="175"/>
      <c r="W288" s="175"/>
      <c r="X288" s="175"/>
      <c r="Y288" s="175"/>
      <c r="Z288" s="175"/>
      <c r="AA288" s="175"/>
      <c r="AB288" s="175"/>
      <c r="AC288" s="175"/>
      <c r="AD288" s="175"/>
      <c r="AE288" s="175"/>
      <c r="AF288" s="175"/>
    </row>
    <row r="289" spans="1:32" s="150" customFormat="1" ht="25.5" x14ac:dyDescent="0.2">
      <c r="A289" s="78" t="s">
        <v>34</v>
      </c>
      <c r="B289" s="98" t="s">
        <v>65</v>
      </c>
      <c r="C289" s="98" t="s">
        <v>7</v>
      </c>
      <c r="D289" s="77" t="s">
        <v>910</v>
      </c>
      <c r="E289" s="12" t="s">
        <v>139</v>
      </c>
      <c r="F289" s="12" t="s">
        <v>44</v>
      </c>
      <c r="G289" s="12" t="s">
        <v>791</v>
      </c>
      <c r="H289" s="93">
        <v>3952</v>
      </c>
      <c r="I289" s="6" t="s">
        <v>792</v>
      </c>
      <c r="J289" s="183" t="s">
        <v>71</v>
      </c>
      <c r="K289" s="57" t="s">
        <v>771</v>
      </c>
      <c r="L289" s="176" t="s">
        <v>777</v>
      </c>
      <c r="M289" s="176" t="s">
        <v>140</v>
      </c>
      <c r="N289" s="180"/>
      <c r="O289" s="61" t="s">
        <v>772</v>
      </c>
      <c r="P289" s="25"/>
      <c r="Q289" s="175"/>
      <c r="R289" s="175"/>
      <c r="S289" s="175"/>
      <c r="T289" s="175"/>
      <c r="U289" s="175"/>
      <c r="V289" s="175"/>
      <c r="W289" s="175"/>
      <c r="X289" s="175"/>
      <c r="Y289" s="175"/>
      <c r="Z289" s="175"/>
      <c r="AA289" s="175"/>
      <c r="AB289" s="175"/>
      <c r="AC289" s="175"/>
      <c r="AD289" s="175"/>
      <c r="AE289" s="175"/>
      <c r="AF289" s="175"/>
    </row>
    <row r="290" spans="1:32" s="150" customFormat="1" ht="25.5" x14ac:dyDescent="0.2">
      <c r="A290" s="78" t="s">
        <v>34</v>
      </c>
      <c r="B290" s="98" t="s">
        <v>65</v>
      </c>
      <c r="C290" s="98" t="s">
        <v>7</v>
      </c>
      <c r="D290" s="77" t="s">
        <v>911</v>
      </c>
      <c r="E290" s="12" t="s">
        <v>139</v>
      </c>
      <c r="F290" s="12" t="s">
        <v>44</v>
      </c>
      <c r="G290" s="12" t="s">
        <v>791</v>
      </c>
      <c r="H290" s="93">
        <v>932</v>
      </c>
      <c r="I290" s="6" t="s">
        <v>792</v>
      </c>
      <c r="J290" s="183" t="s">
        <v>72</v>
      </c>
      <c r="K290" s="57" t="s">
        <v>771</v>
      </c>
      <c r="L290" s="176" t="s">
        <v>777</v>
      </c>
      <c r="M290" s="176" t="s">
        <v>140</v>
      </c>
      <c r="N290" s="180"/>
      <c r="O290" s="61" t="s">
        <v>772</v>
      </c>
      <c r="P290" s="25"/>
      <c r="Q290" s="175"/>
      <c r="R290" s="175"/>
      <c r="S290" s="175"/>
      <c r="T290" s="175"/>
      <c r="U290" s="175"/>
      <c r="V290" s="175"/>
      <c r="W290" s="175"/>
      <c r="X290" s="175"/>
      <c r="Y290" s="175"/>
      <c r="Z290" s="175"/>
      <c r="AA290" s="175"/>
      <c r="AB290" s="175"/>
      <c r="AC290" s="175"/>
      <c r="AD290" s="175"/>
      <c r="AE290" s="175"/>
      <c r="AF290" s="175"/>
    </row>
    <row r="291" spans="1:32" s="150" customFormat="1" x14ac:dyDescent="0.2">
      <c r="A291" s="78" t="s">
        <v>34</v>
      </c>
      <c r="B291" s="98" t="s">
        <v>65</v>
      </c>
      <c r="C291" s="98" t="s">
        <v>7</v>
      </c>
      <c r="D291" s="77" t="s">
        <v>912</v>
      </c>
      <c r="E291" s="12" t="s">
        <v>139</v>
      </c>
      <c r="F291" s="12" t="s">
        <v>44</v>
      </c>
      <c r="G291" s="12" t="s">
        <v>793</v>
      </c>
      <c r="H291" s="93">
        <v>12914</v>
      </c>
      <c r="I291" s="6" t="s">
        <v>266</v>
      </c>
      <c r="J291" s="183" t="s">
        <v>71</v>
      </c>
      <c r="K291" s="57" t="s">
        <v>771</v>
      </c>
      <c r="L291" s="176" t="s">
        <v>777</v>
      </c>
      <c r="M291" s="176" t="s">
        <v>140</v>
      </c>
      <c r="N291" s="180"/>
      <c r="O291" s="61" t="s">
        <v>772</v>
      </c>
      <c r="P291" s="25"/>
      <c r="Q291" s="175"/>
      <c r="R291" s="175"/>
      <c r="S291" s="175"/>
      <c r="T291" s="175"/>
      <c r="U291" s="175"/>
      <c r="V291" s="175"/>
      <c r="W291" s="175"/>
      <c r="X291" s="175"/>
      <c r="Y291" s="175"/>
      <c r="Z291" s="175"/>
      <c r="AA291" s="175"/>
      <c r="AB291" s="175"/>
      <c r="AC291" s="175"/>
      <c r="AD291" s="175"/>
      <c r="AE291" s="175"/>
      <c r="AF291" s="175"/>
    </row>
    <row r="292" spans="1:32" s="150" customFormat="1" x14ac:dyDescent="0.2">
      <c r="A292" s="78" t="s">
        <v>34</v>
      </c>
      <c r="B292" s="98" t="s">
        <v>65</v>
      </c>
      <c r="C292" s="98" t="s">
        <v>7</v>
      </c>
      <c r="D292" s="77" t="s">
        <v>913</v>
      </c>
      <c r="E292" s="12" t="s">
        <v>139</v>
      </c>
      <c r="F292" s="12" t="s">
        <v>44</v>
      </c>
      <c r="G292" s="12" t="s">
        <v>793</v>
      </c>
      <c r="H292" s="93">
        <v>3046</v>
      </c>
      <c r="I292" s="6" t="s">
        <v>266</v>
      </c>
      <c r="J292" s="183" t="s">
        <v>72</v>
      </c>
      <c r="K292" s="57" t="s">
        <v>771</v>
      </c>
      <c r="L292" s="176" t="s">
        <v>777</v>
      </c>
      <c r="M292" s="176" t="s">
        <v>140</v>
      </c>
      <c r="N292" s="180"/>
      <c r="O292" s="61" t="s">
        <v>772</v>
      </c>
      <c r="P292" s="25"/>
      <c r="Q292" s="175"/>
      <c r="R292" s="175"/>
      <c r="S292" s="175"/>
      <c r="T292" s="175"/>
      <c r="U292" s="175"/>
      <c r="V292" s="175"/>
      <c r="W292" s="175"/>
      <c r="X292" s="175"/>
      <c r="Y292" s="175"/>
      <c r="Z292" s="175"/>
      <c r="AA292" s="175"/>
      <c r="AB292" s="175"/>
      <c r="AC292" s="175"/>
      <c r="AD292" s="175"/>
      <c r="AE292" s="175"/>
      <c r="AF292" s="175"/>
    </row>
    <row r="293" spans="1:32" s="150" customFormat="1" x14ac:dyDescent="0.2">
      <c r="A293" s="78" t="s">
        <v>34</v>
      </c>
      <c r="B293" s="98" t="s">
        <v>65</v>
      </c>
      <c r="C293" s="98" t="s">
        <v>7</v>
      </c>
      <c r="D293" s="77" t="s">
        <v>914</v>
      </c>
      <c r="E293" s="12" t="s">
        <v>139</v>
      </c>
      <c r="F293" s="12" t="s">
        <v>44</v>
      </c>
      <c r="G293" s="12" t="s">
        <v>794</v>
      </c>
      <c r="H293" s="93">
        <v>28174</v>
      </c>
      <c r="I293" s="6" t="s">
        <v>331</v>
      </c>
      <c r="J293" s="183" t="s">
        <v>71</v>
      </c>
      <c r="K293" s="57" t="s">
        <v>771</v>
      </c>
      <c r="L293" s="176" t="s">
        <v>777</v>
      </c>
      <c r="M293" s="176" t="s">
        <v>140</v>
      </c>
      <c r="N293" s="180"/>
      <c r="O293" s="61" t="s">
        <v>772</v>
      </c>
      <c r="P293" s="25"/>
      <c r="Q293" s="175"/>
      <c r="R293" s="175"/>
      <c r="S293" s="175"/>
      <c r="T293" s="175"/>
      <c r="U293" s="175"/>
      <c r="V293" s="175"/>
      <c r="W293" s="175"/>
      <c r="X293" s="175"/>
      <c r="Y293" s="175"/>
      <c r="Z293" s="175"/>
      <c r="AA293" s="175"/>
      <c r="AB293" s="175"/>
      <c r="AC293" s="175"/>
      <c r="AD293" s="175"/>
      <c r="AE293" s="175"/>
      <c r="AF293" s="175"/>
    </row>
    <row r="294" spans="1:32" s="150" customFormat="1" x14ac:dyDescent="0.2">
      <c r="A294" s="78" t="s">
        <v>34</v>
      </c>
      <c r="B294" s="98" t="s">
        <v>65</v>
      </c>
      <c r="C294" s="98" t="s">
        <v>7</v>
      </c>
      <c r="D294" s="77" t="s">
        <v>915</v>
      </c>
      <c r="E294" s="12" t="s">
        <v>139</v>
      </c>
      <c r="F294" s="12" t="s">
        <v>44</v>
      </c>
      <c r="G294" s="12" t="s">
        <v>794</v>
      </c>
      <c r="H294" s="93">
        <v>6646</v>
      </c>
      <c r="I294" s="6" t="s">
        <v>331</v>
      </c>
      <c r="J294" s="183" t="s">
        <v>72</v>
      </c>
      <c r="K294" s="57" t="s">
        <v>771</v>
      </c>
      <c r="L294" s="176" t="s">
        <v>777</v>
      </c>
      <c r="M294" s="176" t="s">
        <v>140</v>
      </c>
      <c r="N294" s="180"/>
      <c r="O294" s="61" t="s">
        <v>772</v>
      </c>
      <c r="P294" s="25"/>
      <c r="Q294" s="175"/>
      <c r="R294" s="175"/>
      <c r="S294" s="175"/>
      <c r="T294" s="175"/>
      <c r="U294" s="175"/>
      <c r="V294" s="175"/>
      <c r="W294" s="175"/>
      <c r="X294" s="175"/>
      <c r="Y294" s="175"/>
      <c r="Z294" s="175"/>
      <c r="AA294" s="175"/>
      <c r="AB294" s="175"/>
      <c r="AC294" s="175"/>
      <c r="AD294" s="175"/>
      <c r="AE294" s="175"/>
      <c r="AF294" s="175"/>
    </row>
    <row r="295" spans="1:32" s="150" customFormat="1" x14ac:dyDescent="0.2">
      <c r="A295" s="78" t="s">
        <v>34</v>
      </c>
      <c r="B295" s="98" t="s">
        <v>65</v>
      </c>
      <c r="C295" s="98" t="s">
        <v>7</v>
      </c>
      <c r="D295" s="77" t="s">
        <v>916</v>
      </c>
      <c r="E295" s="12" t="s">
        <v>139</v>
      </c>
      <c r="F295" s="12" t="s">
        <v>44</v>
      </c>
      <c r="G295" s="12" t="s">
        <v>795</v>
      </c>
      <c r="H295" s="93">
        <v>45131</v>
      </c>
      <c r="I295" s="6" t="s">
        <v>796</v>
      </c>
      <c r="J295" s="183" t="s">
        <v>71</v>
      </c>
      <c r="K295" s="57" t="s">
        <v>771</v>
      </c>
      <c r="L295" s="176" t="s">
        <v>777</v>
      </c>
      <c r="M295" s="176" t="s">
        <v>140</v>
      </c>
      <c r="N295" s="180"/>
      <c r="O295" s="61" t="s">
        <v>772</v>
      </c>
      <c r="P295" s="25"/>
      <c r="Q295" s="175"/>
      <c r="R295" s="175"/>
      <c r="S295" s="175"/>
      <c r="T295" s="175"/>
      <c r="U295" s="175"/>
      <c r="V295" s="175"/>
      <c r="W295" s="175"/>
      <c r="X295" s="175"/>
      <c r="Y295" s="175"/>
      <c r="Z295" s="175"/>
      <c r="AA295" s="175"/>
      <c r="AB295" s="175"/>
      <c r="AC295" s="175"/>
      <c r="AD295" s="175"/>
      <c r="AE295" s="175"/>
      <c r="AF295" s="175"/>
    </row>
    <row r="296" spans="1:32" s="150" customFormat="1" x14ac:dyDescent="0.2">
      <c r="A296" s="78" t="s">
        <v>34</v>
      </c>
      <c r="B296" s="98" t="s">
        <v>65</v>
      </c>
      <c r="C296" s="98" t="s">
        <v>7</v>
      </c>
      <c r="D296" s="77" t="s">
        <v>917</v>
      </c>
      <c r="E296" s="12" t="s">
        <v>139</v>
      </c>
      <c r="F296" s="12" t="s">
        <v>44</v>
      </c>
      <c r="G296" s="12" t="s">
        <v>795</v>
      </c>
      <c r="H296" s="93">
        <v>10647</v>
      </c>
      <c r="I296" s="6" t="s">
        <v>796</v>
      </c>
      <c r="J296" s="183" t="s">
        <v>72</v>
      </c>
      <c r="K296" s="57" t="s">
        <v>771</v>
      </c>
      <c r="L296" s="176" t="s">
        <v>777</v>
      </c>
      <c r="M296" s="176" t="s">
        <v>140</v>
      </c>
      <c r="N296" s="180"/>
      <c r="O296" s="61" t="s">
        <v>772</v>
      </c>
      <c r="P296" s="25"/>
      <c r="Q296" s="175"/>
      <c r="R296" s="175"/>
      <c r="S296" s="175"/>
      <c r="T296" s="175"/>
      <c r="U296" s="175"/>
      <c r="V296" s="175"/>
      <c r="W296" s="175"/>
      <c r="X296" s="175"/>
      <c r="Y296" s="175"/>
      <c r="Z296" s="175"/>
      <c r="AA296" s="175"/>
      <c r="AB296" s="175"/>
      <c r="AC296" s="175"/>
      <c r="AD296" s="175"/>
      <c r="AE296" s="175"/>
      <c r="AF296" s="175"/>
    </row>
    <row r="297" spans="1:32" s="150" customFormat="1" ht="25.5" x14ac:dyDescent="0.2">
      <c r="A297" s="78"/>
      <c r="B297" s="98"/>
      <c r="C297" s="98"/>
      <c r="D297" s="77" t="s">
        <v>918</v>
      </c>
      <c r="E297" s="12" t="s">
        <v>139</v>
      </c>
      <c r="F297" s="12" t="s">
        <v>375</v>
      </c>
      <c r="G297" s="12" t="s">
        <v>797</v>
      </c>
      <c r="H297" s="93">
        <v>15021</v>
      </c>
      <c r="I297" s="6"/>
      <c r="J297" s="183" t="s">
        <v>71</v>
      </c>
      <c r="K297" s="57"/>
      <c r="L297" s="176"/>
      <c r="M297" s="176"/>
      <c r="N297" s="180"/>
      <c r="O297" s="61" t="s">
        <v>772</v>
      </c>
      <c r="P297" s="25"/>
      <c r="Q297" s="175"/>
      <c r="R297" s="175"/>
      <c r="S297" s="175"/>
      <c r="T297" s="175"/>
      <c r="U297" s="175"/>
      <c r="V297" s="175"/>
      <c r="W297" s="175"/>
      <c r="X297" s="175"/>
      <c r="Y297" s="175"/>
      <c r="Z297" s="175"/>
      <c r="AA297" s="175"/>
      <c r="AB297" s="175"/>
      <c r="AC297" s="175"/>
      <c r="AD297" s="175"/>
      <c r="AE297" s="175"/>
      <c r="AF297" s="175"/>
    </row>
    <row r="298" spans="1:32" s="150" customFormat="1" ht="25.5" x14ac:dyDescent="0.2">
      <c r="A298" s="78"/>
      <c r="B298" s="98"/>
      <c r="C298" s="98"/>
      <c r="D298" s="77" t="s">
        <v>919</v>
      </c>
      <c r="E298" s="12" t="s">
        <v>139</v>
      </c>
      <c r="F298" s="12" t="s">
        <v>375</v>
      </c>
      <c r="G298" s="12" t="s">
        <v>797</v>
      </c>
      <c r="H298" s="93">
        <v>3543</v>
      </c>
      <c r="I298" s="6"/>
      <c r="J298" s="183" t="s">
        <v>72</v>
      </c>
      <c r="K298" s="57"/>
      <c r="L298" s="176"/>
      <c r="M298" s="176"/>
      <c r="N298" s="180"/>
      <c r="O298" s="61" t="s">
        <v>772</v>
      </c>
      <c r="P298" s="25"/>
      <c r="Q298" s="175"/>
      <c r="R298" s="175"/>
      <c r="S298" s="175"/>
      <c r="T298" s="175"/>
      <c r="U298" s="175"/>
      <c r="V298" s="175"/>
      <c r="W298" s="175"/>
      <c r="X298" s="175"/>
      <c r="Y298" s="175"/>
      <c r="Z298" s="175"/>
      <c r="AA298" s="175"/>
      <c r="AB298" s="175"/>
      <c r="AC298" s="175"/>
      <c r="AD298" s="175"/>
      <c r="AE298" s="175"/>
      <c r="AF298" s="175"/>
    </row>
    <row r="299" spans="1:32" s="150" customFormat="1" ht="25.5" x14ac:dyDescent="0.2">
      <c r="A299" s="78"/>
      <c r="B299" s="98"/>
      <c r="C299" s="98"/>
      <c r="D299" s="77" t="s">
        <v>920</v>
      </c>
      <c r="E299" s="12" t="s">
        <v>139</v>
      </c>
      <c r="F299" s="12" t="s">
        <v>472</v>
      </c>
      <c r="G299" s="12" t="s">
        <v>798</v>
      </c>
      <c r="H299" s="93">
        <v>15856</v>
      </c>
      <c r="I299" s="6"/>
      <c r="J299" s="183" t="s">
        <v>71</v>
      </c>
      <c r="K299" s="57"/>
      <c r="L299" s="176"/>
      <c r="M299" s="176"/>
      <c r="N299" s="180"/>
      <c r="O299" s="61" t="s">
        <v>772</v>
      </c>
      <c r="P299" s="25"/>
      <c r="Q299" s="175"/>
      <c r="R299" s="175"/>
      <c r="S299" s="175"/>
      <c r="T299" s="175"/>
      <c r="U299" s="175"/>
      <c r="V299" s="175"/>
      <c r="W299" s="175"/>
      <c r="X299" s="175"/>
      <c r="Y299" s="175"/>
      <c r="Z299" s="175"/>
      <c r="AA299" s="175"/>
      <c r="AB299" s="175"/>
      <c r="AC299" s="175"/>
      <c r="AD299" s="175"/>
      <c r="AE299" s="175"/>
      <c r="AF299" s="175"/>
    </row>
    <row r="300" spans="1:32" s="150" customFormat="1" ht="25.5" x14ac:dyDescent="0.2">
      <c r="A300" s="78"/>
      <c r="B300" s="98"/>
      <c r="C300" s="98"/>
      <c r="D300" s="77" t="s">
        <v>921</v>
      </c>
      <c r="E300" s="12" t="s">
        <v>139</v>
      </c>
      <c r="F300" s="12" t="s">
        <v>472</v>
      </c>
      <c r="G300" s="12" t="s">
        <v>798</v>
      </c>
      <c r="H300" s="93">
        <v>3741</v>
      </c>
      <c r="I300" s="6"/>
      <c r="J300" s="183" t="s">
        <v>72</v>
      </c>
      <c r="K300" s="57"/>
      <c r="L300" s="176"/>
      <c r="M300" s="176"/>
      <c r="N300" s="180"/>
      <c r="O300" s="61" t="s">
        <v>772</v>
      </c>
      <c r="P300" s="25"/>
      <c r="Q300" s="175"/>
      <c r="R300" s="175"/>
      <c r="S300" s="175"/>
      <c r="T300" s="175"/>
      <c r="U300" s="175"/>
      <c r="V300" s="175"/>
      <c r="W300" s="175"/>
      <c r="X300" s="175"/>
      <c r="Y300" s="175"/>
      <c r="Z300" s="175"/>
      <c r="AA300" s="175"/>
      <c r="AB300" s="175"/>
      <c r="AC300" s="175"/>
      <c r="AD300" s="175"/>
      <c r="AE300" s="175"/>
      <c r="AF300" s="175"/>
    </row>
    <row r="301" spans="1:32" s="150" customFormat="1" ht="25.5" x14ac:dyDescent="0.2">
      <c r="A301" s="78"/>
      <c r="B301" s="98"/>
      <c r="C301" s="98"/>
      <c r="D301" s="77" t="s">
        <v>922</v>
      </c>
      <c r="E301" s="12" t="s">
        <v>139</v>
      </c>
      <c r="F301" s="12" t="s">
        <v>368</v>
      </c>
      <c r="G301" s="12" t="s">
        <v>799</v>
      </c>
      <c r="H301" s="93">
        <v>13548</v>
      </c>
      <c r="I301" s="6"/>
      <c r="J301" s="183" t="s">
        <v>71</v>
      </c>
      <c r="K301" s="57"/>
      <c r="L301" s="176"/>
      <c r="M301" s="176"/>
      <c r="N301" s="180"/>
      <c r="O301" s="61" t="s">
        <v>772</v>
      </c>
      <c r="P301" s="25"/>
      <c r="Q301" s="175"/>
      <c r="R301" s="175"/>
      <c r="S301" s="175"/>
      <c r="T301" s="175"/>
      <c r="U301" s="175"/>
      <c r="V301" s="175"/>
      <c r="W301" s="175"/>
      <c r="X301" s="175"/>
      <c r="Y301" s="175"/>
      <c r="Z301" s="175"/>
      <c r="AA301" s="175"/>
      <c r="AB301" s="175"/>
      <c r="AC301" s="175"/>
      <c r="AD301" s="175"/>
      <c r="AE301" s="175"/>
      <c r="AF301" s="175"/>
    </row>
    <row r="302" spans="1:32" s="150" customFormat="1" ht="25.5" x14ac:dyDescent="0.2">
      <c r="A302" s="78"/>
      <c r="B302" s="98"/>
      <c r="C302" s="98"/>
      <c r="D302" s="77" t="s">
        <v>923</v>
      </c>
      <c r="E302" s="12" t="s">
        <v>139</v>
      </c>
      <c r="F302" s="12" t="s">
        <v>368</v>
      </c>
      <c r="G302" s="12" t="s">
        <v>799</v>
      </c>
      <c r="H302" s="93">
        <v>3196</v>
      </c>
      <c r="I302" s="6"/>
      <c r="J302" s="183" t="s">
        <v>72</v>
      </c>
      <c r="K302" s="57"/>
      <c r="L302" s="176"/>
      <c r="M302" s="176"/>
      <c r="N302" s="180"/>
      <c r="O302" s="61" t="s">
        <v>772</v>
      </c>
      <c r="P302" s="25"/>
      <c r="Q302" s="175"/>
      <c r="R302" s="175"/>
      <c r="S302" s="175"/>
      <c r="T302" s="175"/>
      <c r="U302" s="175"/>
      <c r="V302" s="175"/>
      <c r="W302" s="175"/>
      <c r="X302" s="175"/>
      <c r="Y302" s="175"/>
      <c r="Z302" s="175"/>
      <c r="AA302" s="175"/>
      <c r="AB302" s="175"/>
      <c r="AC302" s="175"/>
      <c r="AD302" s="175"/>
      <c r="AE302" s="175"/>
      <c r="AF302" s="175"/>
    </row>
    <row r="303" spans="1:32" s="150" customFormat="1" x14ac:dyDescent="0.2">
      <c r="A303" s="78" t="s">
        <v>34</v>
      </c>
      <c r="B303" s="98" t="s">
        <v>65</v>
      </c>
      <c r="C303" s="98" t="s">
        <v>7</v>
      </c>
      <c r="D303" s="77" t="s">
        <v>924</v>
      </c>
      <c r="E303" s="12" t="s">
        <v>109</v>
      </c>
      <c r="F303" s="12" t="s">
        <v>44</v>
      </c>
      <c r="G303" s="12" t="s">
        <v>749</v>
      </c>
      <c r="H303" s="93">
        <v>1368</v>
      </c>
      <c r="I303" s="6" t="s">
        <v>750</v>
      </c>
      <c r="J303" s="183" t="s">
        <v>71</v>
      </c>
      <c r="K303" s="57" t="s">
        <v>419</v>
      </c>
      <c r="L303" s="176" t="s">
        <v>801</v>
      </c>
      <c r="M303" s="176" t="s">
        <v>105</v>
      </c>
      <c r="N303" s="180"/>
      <c r="O303" s="61" t="s">
        <v>800</v>
      </c>
      <c r="P303" s="25"/>
      <c r="Q303" s="175"/>
      <c r="R303" s="175"/>
      <c r="S303" s="175"/>
      <c r="T303" s="175"/>
      <c r="U303" s="175"/>
      <c r="V303" s="175"/>
      <c r="W303" s="175"/>
      <c r="X303" s="175"/>
      <c r="Y303" s="175"/>
      <c r="Z303" s="175"/>
      <c r="AA303" s="175"/>
      <c r="AB303" s="175"/>
      <c r="AC303" s="175"/>
      <c r="AD303" s="175"/>
      <c r="AE303" s="175"/>
      <c r="AF303" s="175"/>
    </row>
    <row r="304" spans="1:32" s="150" customFormat="1" x14ac:dyDescent="0.2">
      <c r="A304" s="78" t="s">
        <v>34</v>
      </c>
      <c r="B304" s="98" t="s">
        <v>65</v>
      </c>
      <c r="C304" s="98" t="s">
        <v>7</v>
      </c>
      <c r="D304" s="77" t="s">
        <v>925</v>
      </c>
      <c r="E304" s="12" t="s">
        <v>109</v>
      </c>
      <c r="F304" s="12" t="s">
        <v>44</v>
      </c>
      <c r="G304" s="12" t="s">
        <v>749</v>
      </c>
      <c r="H304" s="93">
        <v>323</v>
      </c>
      <c r="I304" s="6" t="s">
        <v>750</v>
      </c>
      <c r="J304" s="183" t="s">
        <v>72</v>
      </c>
      <c r="K304" s="57" t="s">
        <v>419</v>
      </c>
      <c r="L304" s="176" t="s">
        <v>801</v>
      </c>
      <c r="M304" s="176" t="s">
        <v>105</v>
      </c>
      <c r="N304" s="180"/>
      <c r="O304" s="61" t="s">
        <v>800</v>
      </c>
      <c r="P304" s="25"/>
      <c r="Q304" s="175"/>
      <c r="R304" s="175"/>
      <c r="S304" s="175"/>
      <c r="T304" s="175"/>
      <c r="U304" s="175"/>
      <c r="V304" s="175"/>
      <c r="W304" s="175"/>
      <c r="X304" s="175"/>
      <c r="Y304" s="175"/>
      <c r="Z304" s="175"/>
      <c r="AA304" s="175"/>
      <c r="AB304" s="175"/>
      <c r="AC304" s="175"/>
      <c r="AD304" s="175"/>
      <c r="AE304" s="175"/>
      <c r="AF304" s="175"/>
    </row>
    <row r="305" spans="1:32" s="150" customFormat="1" x14ac:dyDescent="0.2">
      <c r="A305" s="78" t="s">
        <v>34</v>
      </c>
      <c r="B305" s="98" t="s">
        <v>65</v>
      </c>
      <c r="C305" s="98" t="s">
        <v>7</v>
      </c>
      <c r="D305" s="77" t="s">
        <v>926</v>
      </c>
      <c r="E305" s="12" t="s">
        <v>109</v>
      </c>
      <c r="F305" s="12" t="s">
        <v>44</v>
      </c>
      <c r="G305" s="12" t="s">
        <v>113</v>
      </c>
      <c r="H305" s="93">
        <v>2633</v>
      </c>
      <c r="I305" s="6" t="s">
        <v>96</v>
      </c>
      <c r="J305" s="183" t="s">
        <v>71</v>
      </c>
      <c r="K305" s="57" t="s">
        <v>419</v>
      </c>
      <c r="L305" s="176" t="s">
        <v>801</v>
      </c>
      <c r="M305" s="176" t="s">
        <v>105</v>
      </c>
      <c r="N305" s="180"/>
      <c r="O305" s="61" t="s">
        <v>800</v>
      </c>
      <c r="P305" s="25"/>
      <c r="Q305" s="175"/>
      <c r="R305" s="175"/>
      <c r="S305" s="175"/>
      <c r="T305" s="175"/>
      <c r="U305" s="175"/>
      <c r="V305" s="175"/>
      <c r="W305" s="175"/>
      <c r="X305" s="175"/>
      <c r="Y305" s="175"/>
      <c r="Z305" s="175"/>
      <c r="AA305" s="175"/>
      <c r="AB305" s="175"/>
      <c r="AC305" s="175"/>
      <c r="AD305" s="175"/>
      <c r="AE305" s="175"/>
      <c r="AF305" s="175"/>
    </row>
    <row r="306" spans="1:32" s="150" customFormat="1" x14ac:dyDescent="0.2">
      <c r="A306" s="78" t="s">
        <v>34</v>
      </c>
      <c r="B306" s="98" t="s">
        <v>65</v>
      </c>
      <c r="C306" s="98" t="s">
        <v>7</v>
      </c>
      <c r="D306" s="77" t="s">
        <v>927</v>
      </c>
      <c r="E306" s="12" t="s">
        <v>109</v>
      </c>
      <c r="F306" s="12" t="s">
        <v>44</v>
      </c>
      <c r="G306" s="12" t="s">
        <v>113</v>
      </c>
      <c r="H306" s="93">
        <v>621</v>
      </c>
      <c r="I306" s="6" t="s">
        <v>96</v>
      </c>
      <c r="J306" s="183" t="s">
        <v>72</v>
      </c>
      <c r="K306" s="57" t="s">
        <v>419</v>
      </c>
      <c r="L306" s="176" t="s">
        <v>801</v>
      </c>
      <c r="M306" s="176" t="s">
        <v>105</v>
      </c>
      <c r="N306" s="180"/>
      <c r="O306" s="61" t="s">
        <v>800</v>
      </c>
      <c r="P306" s="25"/>
      <c r="Q306" s="175"/>
      <c r="R306" s="175"/>
      <c r="S306" s="175"/>
      <c r="T306" s="175"/>
      <c r="U306" s="175"/>
      <c r="V306" s="175"/>
      <c r="W306" s="175"/>
      <c r="X306" s="175"/>
      <c r="Y306" s="175"/>
      <c r="Z306" s="175"/>
      <c r="AA306" s="175"/>
      <c r="AB306" s="175"/>
      <c r="AC306" s="175"/>
      <c r="AD306" s="175"/>
      <c r="AE306" s="175"/>
      <c r="AF306" s="175"/>
    </row>
    <row r="307" spans="1:32" s="150" customFormat="1" x14ac:dyDescent="0.2">
      <c r="A307" s="78" t="s">
        <v>34</v>
      </c>
      <c r="B307" s="98" t="s">
        <v>65</v>
      </c>
      <c r="C307" s="98" t="s">
        <v>7</v>
      </c>
      <c r="D307" s="77" t="s">
        <v>928</v>
      </c>
      <c r="E307" s="12" t="s">
        <v>109</v>
      </c>
      <c r="F307" s="12" t="s">
        <v>44</v>
      </c>
      <c r="G307" s="12" t="s">
        <v>114</v>
      </c>
      <c r="H307" s="93">
        <v>2633</v>
      </c>
      <c r="I307" s="6" t="s">
        <v>97</v>
      </c>
      <c r="J307" s="183" t="s">
        <v>71</v>
      </c>
      <c r="K307" s="57" t="s">
        <v>419</v>
      </c>
      <c r="L307" s="176" t="s">
        <v>801</v>
      </c>
      <c r="M307" s="176" t="s">
        <v>105</v>
      </c>
      <c r="N307" s="180"/>
      <c r="O307" s="61" t="s">
        <v>800</v>
      </c>
      <c r="P307" s="25"/>
      <c r="Q307" s="175"/>
      <c r="R307" s="175"/>
      <c r="S307" s="175"/>
      <c r="T307" s="175"/>
      <c r="U307" s="175"/>
      <c r="V307" s="175"/>
      <c r="W307" s="175"/>
      <c r="X307" s="175"/>
      <c r="Y307" s="175"/>
      <c r="Z307" s="175"/>
      <c r="AA307" s="175"/>
      <c r="AB307" s="175"/>
      <c r="AC307" s="175"/>
      <c r="AD307" s="175"/>
      <c r="AE307" s="175"/>
      <c r="AF307" s="175"/>
    </row>
    <row r="308" spans="1:32" s="150" customFormat="1" x14ac:dyDescent="0.2">
      <c r="A308" s="78" t="s">
        <v>34</v>
      </c>
      <c r="B308" s="98" t="s">
        <v>65</v>
      </c>
      <c r="C308" s="98" t="s">
        <v>7</v>
      </c>
      <c r="D308" s="77" t="s">
        <v>929</v>
      </c>
      <c r="E308" s="12" t="s">
        <v>109</v>
      </c>
      <c r="F308" s="12" t="s">
        <v>44</v>
      </c>
      <c r="G308" s="12" t="s">
        <v>114</v>
      </c>
      <c r="H308" s="93">
        <v>621</v>
      </c>
      <c r="I308" s="6" t="s">
        <v>97</v>
      </c>
      <c r="J308" s="183" t="s">
        <v>72</v>
      </c>
      <c r="K308" s="57" t="s">
        <v>419</v>
      </c>
      <c r="L308" s="176" t="s">
        <v>801</v>
      </c>
      <c r="M308" s="176" t="s">
        <v>105</v>
      </c>
      <c r="N308" s="180"/>
      <c r="O308" s="61" t="s">
        <v>800</v>
      </c>
      <c r="P308" s="25"/>
      <c r="Q308" s="175"/>
      <c r="R308" s="175"/>
      <c r="S308" s="175"/>
      <c r="T308" s="175"/>
      <c r="U308" s="175"/>
      <c r="V308" s="175"/>
      <c r="W308" s="175"/>
      <c r="X308" s="175"/>
      <c r="Y308" s="175"/>
      <c r="Z308" s="175"/>
      <c r="AA308" s="175"/>
      <c r="AB308" s="175"/>
      <c r="AC308" s="175"/>
      <c r="AD308" s="175"/>
      <c r="AE308" s="175"/>
      <c r="AF308" s="175"/>
    </row>
    <row r="309" spans="1:32" s="150" customFormat="1" x14ac:dyDescent="0.2">
      <c r="A309" s="78" t="s">
        <v>34</v>
      </c>
      <c r="B309" s="98" t="s">
        <v>65</v>
      </c>
      <c r="C309" s="98" t="s">
        <v>7</v>
      </c>
      <c r="D309" s="77" t="s">
        <v>930</v>
      </c>
      <c r="E309" s="12" t="s">
        <v>109</v>
      </c>
      <c r="F309" s="12" t="s">
        <v>44</v>
      </c>
      <c r="G309" s="12" t="s">
        <v>115</v>
      </c>
      <c r="H309" s="93">
        <v>2393</v>
      </c>
      <c r="I309" s="6" t="s">
        <v>98</v>
      </c>
      <c r="J309" s="183" t="s">
        <v>71</v>
      </c>
      <c r="K309" s="57" t="s">
        <v>419</v>
      </c>
      <c r="L309" s="176" t="s">
        <v>801</v>
      </c>
      <c r="M309" s="176" t="s">
        <v>105</v>
      </c>
      <c r="N309" s="180"/>
      <c r="O309" s="61" t="s">
        <v>800</v>
      </c>
      <c r="P309" s="25"/>
      <c r="Q309" s="175"/>
      <c r="R309" s="175"/>
      <c r="S309" s="175"/>
      <c r="T309" s="175"/>
      <c r="U309" s="175"/>
      <c r="V309" s="175"/>
      <c r="W309" s="175"/>
      <c r="X309" s="175"/>
      <c r="Y309" s="175"/>
      <c r="Z309" s="175"/>
      <c r="AA309" s="175"/>
      <c r="AB309" s="175"/>
      <c r="AC309" s="175"/>
      <c r="AD309" s="175"/>
      <c r="AE309" s="175"/>
      <c r="AF309" s="175"/>
    </row>
    <row r="310" spans="1:32" s="150" customFormat="1" x14ac:dyDescent="0.2">
      <c r="A310" s="78" t="s">
        <v>34</v>
      </c>
      <c r="B310" s="98" t="s">
        <v>65</v>
      </c>
      <c r="C310" s="98" t="s">
        <v>7</v>
      </c>
      <c r="D310" s="77" t="s">
        <v>931</v>
      </c>
      <c r="E310" s="12" t="s">
        <v>109</v>
      </c>
      <c r="F310" s="12" t="s">
        <v>44</v>
      </c>
      <c r="G310" s="12" t="s">
        <v>115</v>
      </c>
      <c r="H310" s="93">
        <v>565</v>
      </c>
      <c r="I310" s="6" t="s">
        <v>98</v>
      </c>
      <c r="J310" s="183" t="s">
        <v>72</v>
      </c>
      <c r="K310" s="57" t="s">
        <v>419</v>
      </c>
      <c r="L310" s="176" t="s">
        <v>801</v>
      </c>
      <c r="M310" s="176" t="s">
        <v>105</v>
      </c>
      <c r="N310" s="180"/>
      <c r="O310" s="61" t="s">
        <v>800</v>
      </c>
      <c r="P310" s="25"/>
      <c r="Q310" s="175"/>
      <c r="R310" s="175"/>
      <c r="S310" s="175"/>
      <c r="T310" s="175"/>
      <c r="U310" s="175"/>
      <c r="V310" s="175"/>
      <c r="W310" s="175"/>
      <c r="X310" s="175"/>
      <c r="Y310" s="175"/>
      <c r="Z310" s="175"/>
      <c r="AA310" s="175"/>
      <c r="AB310" s="175"/>
      <c r="AC310" s="175"/>
      <c r="AD310" s="175"/>
      <c r="AE310" s="175"/>
      <c r="AF310" s="175"/>
    </row>
    <row r="311" spans="1:32" s="150" customFormat="1" x14ac:dyDescent="0.2">
      <c r="A311" s="78" t="s">
        <v>34</v>
      </c>
      <c r="B311" s="98" t="s">
        <v>65</v>
      </c>
      <c r="C311" s="98" t="s">
        <v>7</v>
      </c>
      <c r="D311" s="77" t="s">
        <v>932</v>
      </c>
      <c r="E311" s="12" t="s">
        <v>109</v>
      </c>
      <c r="F311" s="12" t="s">
        <v>44</v>
      </c>
      <c r="G311" s="12" t="s">
        <v>752</v>
      </c>
      <c r="H311" s="93">
        <v>2291</v>
      </c>
      <c r="I311" s="6" t="s">
        <v>753</v>
      </c>
      <c r="J311" s="183" t="s">
        <v>71</v>
      </c>
      <c r="K311" s="57" t="s">
        <v>419</v>
      </c>
      <c r="L311" s="176" t="s">
        <v>801</v>
      </c>
      <c r="M311" s="176" t="s">
        <v>105</v>
      </c>
      <c r="N311" s="180"/>
      <c r="O311" s="61" t="s">
        <v>800</v>
      </c>
      <c r="P311" s="25"/>
      <c r="Q311" s="175"/>
      <c r="R311" s="175"/>
      <c r="S311" s="175"/>
      <c r="T311" s="175"/>
      <c r="U311" s="175"/>
      <c r="V311" s="175"/>
      <c r="W311" s="175"/>
      <c r="X311" s="175"/>
      <c r="Y311" s="175"/>
      <c r="Z311" s="175"/>
      <c r="AA311" s="175"/>
      <c r="AB311" s="175"/>
      <c r="AC311" s="175"/>
      <c r="AD311" s="175"/>
      <c r="AE311" s="175"/>
      <c r="AF311" s="175"/>
    </row>
    <row r="312" spans="1:32" s="150" customFormat="1" x14ac:dyDescent="0.2">
      <c r="A312" s="78" t="s">
        <v>34</v>
      </c>
      <c r="B312" s="98" t="s">
        <v>65</v>
      </c>
      <c r="C312" s="98" t="s">
        <v>7</v>
      </c>
      <c r="D312" s="77" t="s">
        <v>933</v>
      </c>
      <c r="E312" s="12" t="s">
        <v>109</v>
      </c>
      <c r="F312" s="12" t="s">
        <v>44</v>
      </c>
      <c r="G312" s="12" t="s">
        <v>752</v>
      </c>
      <c r="H312" s="93">
        <v>541</v>
      </c>
      <c r="I312" s="6" t="s">
        <v>753</v>
      </c>
      <c r="J312" s="183" t="s">
        <v>72</v>
      </c>
      <c r="K312" s="57" t="s">
        <v>419</v>
      </c>
      <c r="L312" s="176" t="s">
        <v>801</v>
      </c>
      <c r="M312" s="176" t="s">
        <v>105</v>
      </c>
      <c r="N312" s="180"/>
      <c r="O312" s="61" t="s">
        <v>800</v>
      </c>
      <c r="P312" s="25"/>
      <c r="Q312" s="175"/>
      <c r="R312" s="175"/>
      <c r="S312" s="175"/>
      <c r="T312" s="175"/>
      <c r="U312" s="175"/>
      <c r="V312" s="175"/>
      <c r="W312" s="175"/>
      <c r="X312" s="175"/>
      <c r="Y312" s="175"/>
      <c r="Z312" s="175"/>
      <c r="AA312" s="175"/>
      <c r="AB312" s="175"/>
      <c r="AC312" s="175"/>
      <c r="AD312" s="175"/>
      <c r="AE312" s="175"/>
      <c r="AF312" s="175"/>
    </row>
    <row r="313" spans="1:32" s="150" customFormat="1" x14ac:dyDescent="0.2">
      <c r="A313" s="78" t="s">
        <v>34</v>
      </c>
      <c r="B313" s="98" t="s">
        <v>65</v>
      </c>
      <c r="C313" s="98" t="s">
        <v>7</v>
      </c>
      <c r="D313" s="77" t="s">
        <v>934</v>
      </c>
      <c r="E313" s="12" t="s">
        <v>109</v>
      </c>
      <c r="F313" s="12" t="s">
        <v>44</v>
      </c>
      <c r="G313" s="12" t="s">
        <v>116</v>
      </c>
      <c r="H313" s="93">
        <v>1129</v>
      </c>
      <c r="I313" s="6" t="s">
        <v>99</v>
      </c>
      <c r="J313" s="183" t="s">
        <v>71</v>
      </c>
      <c r="K313" s="57" t="s">
        <v>419</v>
      </c>
      <c r="L313" s="176" t="s">
        <v>801</v>
      </c>
      <c r="M313" s="176" t="s">
        <v>105</v>
      </c>
      <c r="N313" s="180"/>
      <c r="O313" s="61" t="s">
        <v>800</v>
      </c>
      <c r="P313" s="25"/>
      <c r="Q313" s="175"/>
      <c r="R313" s="175"/>
      <c r="S313" s="175"/>
      <c r="T313" s="175"/>
      <c r="U313" s="175"/>
      <c r="V313" s="175"/>
      <c r="W313" s="175"/>
      <c r="X313" s="175"/>
      <c r="Y313" s="175"/>
      <c r="Z313" s="175"/>
      <c r="AA313" s="175"/>
      <c r="AB313" s="175"/>
      <c r="AC313" s="175"/>
      <c r="AD313" s="175"/>
      <c r="AE313" s="175"/>
      <c r="AF313" s="175"/>
    </row>
    <row r="314" spans="1:32" s="150" customFormat="1" x14ac:dyDescent="0.2">
      <c r="A314" s="78" t="s">
        <v>34</v>
      </c>
      <c r="B314" s="98" t="s">
        <v>65</v>
      </c>
      <c r="C314" s="98" t="s">
        <v>7</v>
      </c>
      <c r="D314" s="77" t="s">
        <v>935</v>
      </c>
      <c r="E314" s="12" t="s">
        <v>109</v>
      </c>
      <c r="F314" s="12" t="s">
        <v>44</v>
      </c>
      <c r="G314" s="12" t="s">
        <v>116</v>
      </c>
      <c r="H314" s="93">
        <v>266</v>
      </c>
      <c r="I314" s="6" t="s">
        <v>99</v>
      </c>
      <c r="J314" s="183" t="s">
        <v>72</v>
      </c>
      <c r="K314" s="57" t="s">
        <v>419</v>
      </c>
      <c r="L314" s="176" t="s">
        <v>801</v>
      </c>
      <c r="M314" s="176" t="s">
        <v>105</v>
      </c>
      <c r="N314" s="180"/>
      <c r="O314" s="61" t="s">
        <v>800</v>
      </c>
      <c r="P314" s="25"/>
      <c r="Q314" s="175"/>
      <c r="R314" s="175"/>
      <c r="S314" s="175"/>
      <c r="T314" s="175"/>
      <c r="U314" s="175"/>
      <c r="V314" s="175"/>
      <c r="W314" s="175"/>
      <c r="X314" s="175"/>
      <c r="Y314" s="175"/>
      <c r="Z314" s="175"/>
      <c r="AA314" s="175"/>
      <c r="AB314" s="175"/>
      <c r="AC314" s="175"/>
      <c r="AD314" s="175"/>
      <c r="AE314" s="175"/>
      <c r="AF314" s="175"/>
    </row>
    <row r="315" spans="1:32" s="150" customFormat="1" x14ac:dyDescent="0.2">
      <c r="A315" s="78" t="s">
        <v>34</v>
      </c>
      <c r="B315" s="98" t="s">
        <v>65</v>
      </c>
      <c r="C315" s="98" t="s">
        <v>7</v>
      </c>
      <c r="D315" s="77" t="s">
        <v>936</v>
      </c>
      <c r="E315" s="12" t="s">
        <v>109</v>
      </c>
      <c r="F315" s="12" t="s">
        <v>44</v>
      </c>
      <c r="G315" s="12" t="s">
        <v>132</v>
      </c>
      <c r="H315" s="93">
        <v>2838</v>
      </c>
      <c r="I315" s="6" t="s">
        <v>100</v>
      </c>
      <c r="J315" s="183" t="s">
        <v>71</v>
      </c>
      <c r="K315" s="57" t="s">
        <v>419</v>
      </c>
      <c r="L315" s="176" t="s">
        <v>801</v>
      </c>
      <c r="M315" s="176" t="s">
        <v>105</v>
      </c>
      <c r="N315" s="180"/>
      <c r="O315" s="61" t="s">
        <v>800</v>
      </c>
      <c r="P315" s="25"/>
      <c r="Q315" s="175"/>
      <c r="R315" s="175"/>
      <c r="S315" s="175"/>
      <c r="T315" s="175"/>
      <c r="U315" s="175"/>
      <c r="V315" s="175"/>
      <c r="W315" s="175"/>
      <c r="X315" s="175"/>
      <c r="Y315" s="175"/>
      <c r="Z315" s="175"/>
      <c r="AA315" s="175"/>
      <c r="AB315" s="175"/>
      <c r="AC315" s="175"/>
      <c r="AD315" s="175"/>
      <c r="AE315" s="175"/>
      <c r="AF315" s="175"/>
    </row>
    <row r="316" spans="1:32" s="150" customFormat="1" x14ac:dyDescent="0.2">
      <c r="A316" s="78" t="s">
        <v>34</v>
      </c>
      <c r="B316" s="98" t="s">
        <v>65</v>
      </c>
      <c r="C316" s="98" t="s">
        <v>7</v>
      </c>
      <c r="D316" s="77" t="s">
        <v>937</v>
      </c>
      <c r="E316" s="12" t="s">
        <v>109</v>
      </c>
      <c r="F316" s="12" t="s">
        <v>44</v>
      </c>
      <c r="G316" s="12" t="s">
        <v>132</v>
      </c>
      <c r="H316" s="93">
        <v>670</v>
      </c>
      <c r="I316" s="6" t="s">
        <v>100</v>
      </c>
      <c r="J316" s="183" t="s">
        <v>72</v>
      </c>
      <c r="K316" s="57" t="s">
        <v>419</v>
      </c>
      <c r="L316" s="176" t="s">
        <v>801</v>
      </c>
      <c r="M316" s="176" t="s">
        <v>105</v>
      </c>
      <c r="N316" s="180"/>
      <c r="O316" s="61" t="s">
        <v>800</v>
      </c>
      <c r="P316" s="25"/>
      <c r="Q316" s="175"/>
      <c r="R316" s="175"/>
      <c r="S316" s="175"/>
      <c r="T316" s="175"/>
      <c r="U316" s="175"/>
      <c r="V316" s="175"/>
      <c r="W316" s="175"/>
      <c r="X316" s="175"/>
      <c r="Y316" s="175"/>
      <c r="Z316" s="175"/>
      <c r="AA316" s="175"/>
      <c r="AB316" s="175"/>
      <c r="AC316" s="175"/>
      <c r="AD316" s="175"/>
      <c r="AE316" s="175"/>
      <c r="AF316" s="175"/>
    </row>
    <row r="317" spans="1:32" s="150" customFormat="1" x14ac:dyDescent="0.2">
      <c r="A317" s="78" t="s">
        <v>34</v>
      </c>
      <c r="B317" s="98" t="s">
        <v>65</v>
      </c>
      <c r="C317" s="98" t="s">
        <v>7</v>
      </c>
      <c r="D317" s="77" t="s">
        <v>938</v>
      </c>
      <c r="E317" s="12" t="s">
        <v>109</v>
      </c>
      <c r="F317" s="12" t="s">
        <v>44</v>
      </c>
      <c r="G317" s="12" t="s">
        <v>564</v>
      </c>
      <c r="H317" s="93">
        <v>2633</v>
      </c>
      <c r="I317" s="6" t="s">
        <v>565</v>
      </c>
      <c r="J317" s="183" t="s">
        <v>71</v>
      </c>
      <c r="K317" s="57" t="s">
        <v>419</v>
      </c>
      <c r="L317" s="176" t="s">
        <v>802</v>
      </c>
      <c r="M317" s="176" t="s">
        <v>105</v>
      </c>
      <c r="N317" s="180"/>
      <c r="O317" s="61" t="s">
        <v>800</v>
      </c>
      <c r="P317" s="25"/>
      <c r="Q317" s="175"/>
      <c r="R317" s="175"/>
      <c r="S317" s="175"/>
      <c r="T317" s="175"/>
      <c r="U317" s="175"/>
      <c r="V317" s="175"/>
      <c r="W317" s="175"/>
      <c r="X317" s="175"/>
      <c r="Y317" s="175"/>
      <c r="Z317" s="175"/>
      <c r="AA317" s="175"/>
      <c r="AB317" s="175"/>
      <c r="AC317" s="175"/>
      <c r="AD317" s="175"/>
      <c r="AE317" s="175"/>
      <c r="AF317" s="175"/>
    </row>
    <row r="318" spans="1:32" s="150" customFormat="1" x14ac:dyDescent="0.2">
      <c r="A318" s="78" t="s">
        <v>34</v>
      </c>
      <c r="B318" s="98" t="s">
        <v>65</v>
      </c>
      <c r="C318" s="98" t="s">
        <v>7</v>
      </c>
      <c r="D318" s="77" t="s">
        <v>939</v>
      </c>
      <c r="E318" s="12" t="s">
        <v>109</v>
      </c>
      <c r="F318" s="12" t="s">
        <v>44</v>
      </c>
      <c r="G318" s="12" t="s">
        <v>564</v>
      </c>
      <c r="H318" s="93">
        <v>621</v>
      </c>
      <c r="I318" s="6" t="s">
        <v>565</v>
      </c>
      <c r="J318" s="183" t="s">
        <v>72</v>
      </c>
      <c r="K318" s="57" t="s">
        <v>419</v>
      </c>
      <c r="L318" s="176" t="s">
        <v>802</v>
      </c>
      <c r="M318" s="176" t="s">
        <v>105</v>
      </c>
      <c r="N318" s="180"/>
      <c r="O318" s="61" t="s">
        <v>800</v>
      </c>
      <c r="P318" s="25"/>
      <c r="Q318" s="175"/>
      <c r="R318" s="175"/>
      <c r="S318" s="175"/>
      <c r="T318" s="175"/>
      <c r="U318" s="175"/>
      <c r="V318" s="175"/>
      <c r="W318" s="175"/>
      <c r="X318" s="175"/>
      <c r="Y318" s="175"/>
      <c r="Z318" s="175"/>
      <c r="AA318" s="175"/>
      <c r="AB318" s="175"/>
      <c r="AC318" s="175"/>
      <c r="AD318" s="175"/>
      <c r="AE318" s="175"/>
      <c r="AF318" s="175"/>
    </row>
    <row r="319" spans="1:32" s="150" customFormat="1" x14ac:dyDescent="0.2">
      <c r="A319" s="78" t="s">
        <v>34</v>
      </c>
      <c r="B319" s="98" t="s">
        <v>65</v>
      </c>
      <c r="C319" s="98" t="s">
        <v>7</v>
      </c>
      <c r="D319" s="77" t="s">
        <v>940</v>
      </c>
      <c r="E319" s="12" t="s">
        <v>109</v>
      </c>
      <c r="F319" s="12" t="s">
        <v>44</v>
      </c>
      <c r="G319" s="12" t="s">
        <v>561</v>
      </c>
      <c r="H319" s="93">
        <v>342</v>
      </c>
      <c r="I319" s="6" t="s">
        <v>562</v>
      </c>
      <c r="J319" s="183" t="s">
        <v>71</v>
      </c>
      <c r="K319" s="57" t="s">
        <v>419</v>
      </c>
      <c r="L319" s="176" t="s">
        <v>803</v>
      </c>
      <c r="M319" s="176" t="s">
        <v>105</v>
      </c>
      <c r="N319" s="180"/>
      <c r="O319" s="61" t="s">
        <v>800</v>
      </c>
      <c r="P319" s="25"/>
      <c r="Q319" s="175"/>
      <c r="R319" s="175"/>
      <c r="S319" s="175"/>
      <c r="T319" s="175"/>
      <c r="U319" s="175"/>
      <c r="V319" s="175"/>
      <c r="W319" s="175"/>
      <c r="X319" s="175"/>
      <c r="Y319" s="175"/>
      <c r="Z319" s="175"/>
      <c r="AA319" s="175"/>
      <c r="AB319" s="175"/>
      <c r="AC319" s="175"/>
      <c r="AD319" s="175"/>
      <c r="AE319" s="175"/>
      <c r="AF319" s="175"/>
    </row>
    <row r="320" spans="1:32" s="150" customFormat="1" x14ac:dyDescent="0.2">
      <c r="A320" s="78" t="s">
        <v>34</v>
      </c>
      <c r="B320" s="98" t="s">
        <v>65</v>
      </c>
      <c r="C320" s="98" t="s">
        <v>7</v>
      </c>
      <c r="D320" s="77" t="s">
        <v>941</v>
      </c>
      <c r="E320" s="12" t="s">
        <v>109</v>
      </c>
      <c r="F320" s="12" t="s">
        <v>44</v>
      </c>
      <c r="G320" s="12" t="s">
        <v>561</v>
      </c>
      <c r="H320" s="93">
        <v>81</v>
      </c>
      <c r="I320" s="6" t="s">
        <v>562</v>
      </c>
      <c r="J320" s="183" t="s">
        <v>72</v>
      </c>
      <c r="K320" s="57" t="s">
        <v>419</v>
      </c>
      <c r="L320" s="176" t="s">
        <v>803</v>
      </c>
      <c r="M320" s="176" t="s">
        <v>105</v>
      </c>
      <c r="N320" s="180"/>
      <c r="O320" s="61" t="s">
        <v>800</v>
      </c>
      <c r="P320" s="25"/>
      <c r="Q320" s="175"/>
      <c r="R320" s="175"/>
      <c r="S320" s="175"/>
      <c r="T320" s="175"/>
      <c r="U320" s="175"/>
      <c r="V320" s="175"/>
      <c r="W320" s="175"/>
      <c r="X320" s="175"/>
      <c r="Y320" s="175"/>
      <c r="Z320" s="175"/>
      <c r="AA320" s="175"/>
      <c r="AB320" s="175"/>
      <c r="AC320" s="175"/>
      <c r="AD320" s="175"/>
      <c r="AE320" s="175"/>
      <c r="AF320" s="175"/>
    </row>
    <row r="321" spans="1:32" s="150" customFormat="1" x14ac:dyDescent="0.2">
      <c r="A321" s="78" t="s">
        <v>34</v>
      </c>
      <c r="B321" s="98" t="s">
        <v>65</v>
      </c>
      <c r="C321" s="98" t="s">
        <v>7</v>
      </c>
      <c r="D321" s="77" t="s">
        <v>942</v>
      </c>
      <c r="E321" s="12" t="s">
        <v>109</v>
      </c>
      <c r="F321" s="12" t="s">
        <v>44</v>
      </c>
      <c r="G321" s="12" t="s">
        <v>804</v>
      </c>
      <c r="H321" s="93">
        <v>2291</v>
      </c>
      <c r="I321" s="6" t="s">
        <v>293</v>
      </c>
      <c r="J321" s="183" t="s">
        <v>71</v>
      </c>
      <c r="K321" s="57" t="s">
        <v>419</v>
      </c>
      <c r="L321" s="176" t="s">
        <v>801</v>
      </c>
      <c r="M321" s="176" t="s">
        <v>105</v>
      </c>
      <c r="N321" s="180"/>
      <c r="O321" s="61" t="s">
        <v>800</v>
      </c>
      <c r="P321" s="25"/>
      <c r="Q321" s="175"/>
      <c r="R321" s="175"/>
      <c r="S321" s="175"/>
      <c r="T321" s="175"/>
      <c r="U321" s="175"/>
      <c r="V321" s="175"/>
      <c r="W321" s="175"/>
      <c r="X321" s="175"/>
      <c r="Y321" s="175"/>
      <c r="Z321" s="175"/>
      <c r="AA321" s="175"/>
      <c r="AB321" s="175"/>
      <c r="AC321" s="175"/>
      <c r="AD321" s="175"/>
      <c r="AE321" s="175"/>
      <c r="AF321" s="175"/>
    </row>
    <row r="322" spans="1:32" s="150" customFormat="1" x14ac:dyDescent="0.2">
      <c r="A322" s="78" t="s">
        <v>34</v>
      </c>
      <c r="B322" s="98" t="s">
        <v>65</v>
      </c>
      <c r="C322" s="98" t="s">
        <v>7</v>
      </c>
      <c r="D322" s="77" t="s">
        <v>943</v>
      </c>
      <c r="E322" s="12" t="s">
        <v>109</v>
      </c>
      <c r="F322" s="12" t="s">
        <v>44</v>
      </c>
      <c r="G322" s="12" t="s">
        <v>804</v>
      </c>
      <c r="H322" s="93">
        <v>541</v>
      </c>
      <c r="I322" s="6" t="s">
        <v>293</v>
      </c>
      <c r="J322" s="183" t="s">
        <v>72</v>
      </c>
      <c r="K322" s="57" t="s">
        <v>419</v>
      </c>
      <c r="L322" s="176" t="s">
        <v>801</v>
      </c>
      <c r="M322" s="176" t="s">
        <v>105</v>
      </c>
      <c r="N322" s="180"/>
      <c r="O322" s="61" t="s">
        <v>800</v>
      </c>
      <c r="P322" s="25"/>
      <c r="Q322" s="175"/>
      <c r="R322" s="175"/>
      <c r="S322" s="175"/>
      <c r="T322" s="175"/>
      <c r="U322" s="175"/>
      <c r="V322" s="175"/>
      <c r="W322" s="175"/>
      <c r="X322" s="175"/>
      <c r="Y322" s="175"/>
      <c r="Z322" s="175"/>
      <c r="AA322" s="175"/>
      <c r="AB322" s="175"/>
      <c r="AC322" s="175"/>
      <c r="AD322" s="175"/>
      <c r="AE322" s="175"/>
      <c r="AF322" s="175"/>
    </row>
    <row r="323" spans="1:32" s="150" customFormat="1" x14ac:dyDescent="0.2">
      <c r="A323" s="78" t="s">
        <v>34</v>
      </c>
      <c r="B323" s="98" t="s">
        <v>65</v>
      </c>
      <c r="C323" s="98" t="s">
        <v>7</v>
      </c>
      <c r="D323" s="77" t="s">
        <v>944</v>
      </c>
      <c r="E323" s="12" t="s">
        <v>109</v>
      </c>
      <c r="F323" s="12" t="s">
        <v>44</v>
      </c>
      <c r="G323" s="12" t="s">
        <v>117</v>
      </c>
      <c r="H323" s="93">
        <v>1812</v>
      </c>
      <c r="I323" s="6" t="s">
        <v>101</v>
      </c>
      <c r="J323" s="183" t="s">
        <v>71</v>
      </c>
      <c r="K323" s="57" t="s">
        <v>419</v>
      </c>
      <c r="L323" s="176" t="s">
        <v>801</v>
      </c>
      <c r="M323" s="176" t="s">
        <v>105</v>
      </c>
      <c r="N323" s="180"/>
      <c r="O323" s="61" t="s">
        <v>800</v>
      </c>
      <c r="P323" s="25"/>
      <c r="Q323" s="175"/>
      <c r="R323" s="175"/>
      <c r="S323" s="175"/>
      <c r="T323" s="175"/>
      <c r="U323" s="175"/>
      <c r="V323" s="175"/>
      <c r="W323" s="175"/>
      <c r="X323" s="175"/>
      <c r="Y323" s="175"/>
      <c r="Z323" s="175"/>
      <c r="AA323" s="175"/>
      <c r="AB323" s="175"/>
      <c r="AC323" s="175"/>
      <c r="AD323" s="175"/>
      <c r="AE323" s="175"/>
      <c r="AF323" s="175"/>
    </row>
    <row r="324" spans="1:32" s="150" customFormat="1" x14ac:dyDescent="0.2">
      <c r="A324" s="78" t="s">
        <v>34</v>
      </c>
      <c r="B324" s="98" t="s">
        <v>65</v>
      </c>
      <c r="C324" s="98" t="s">
        <v>7</v>
      </c>
      <c r="D324" s="77" t="s">
        <v>945</v>
      </c>
      <c r="E324" s="12" t="s">
        <v>109</v>
      </c>
      <c r="F324" s="12" t="s">
        <v>44</v>
      </c>
      <c r="G324" s="12" t="s">
        <v>117</v>
      </c>
      <c r="H324" s="93">
        <v>428</v>
      </c>
      <c r="I324" s="6" t="s">
        <v>101</v>
      </c>
      <c r="J324" s="183" t="s">
        <v>72</v>
      </c>
      <c r="K324" s="57" t="s">
        <v>419</v>
      </c>
      <c r="L324" s="176" t="s">
        <v>801</v>
      </c>
      <c r="M324" s="176" t="s">
        <v>105</v>
      </c>
      <c r="N324" s="180"/>
      <c r="O324" s="61" t="s">
        <v>800</v>
      </c>
      <c r="P324" s="25"/>
      <c r="Q324" s="175"/>
      <c r="R324" s="175"/>
      <c r="S324" s="175"/>
      <c r="T324" s="175"/>
      <c r="U324" s="175"/>
      <c r="V324" s="175"/>
      <c r="W324" s="175"/>
      <c r="X324" s="175"/>
      <c r="Y324" s="175"/>
      <c r="Z324" s="175"/>
      <c r="AA324" s="175"/>
      <c r="AB324" s="175"/>
      <c r="AC324" s="175"/>
      <c r="AD324" s="175"/>
      <c r="AE324" s="175"/>
      <c r="AF324" s="175"/>
    </row>
    <row r="325" spans="1:32" s="150" customFormat="1" x14ac:dyDescent="0.2">
      <c r="A325" s="78" t="s">
        <v>34</v>
      </c>
      <c r="B325" s="98" t="s">
        <v>65</v>
      </c>
      <c r="C325" s="98" t="s">
        <v>7</v>
      </c>
      <c r="D325" s="77" t="s">
        <v>946</v>
      </c>
      <c r="E325" s="12" t="s">
        <v>109</v>
      </c>
      <c r="F325" s="12" t="s">
        <v>44</v>
      </c>
      <c r="G325" s="12" t="s">
        <v>200</v>
      </c>
      <c r="H325" s="93">
        <v>684</v>
      </c>
      <c r="I325" s="6" t="s">
        <v>158</v>
      </c>
      <c r="J325" s="183" t="s">
        <v>71</v>
      </c>
      <c r="K325" s="57" t="s">
        <v>419</v>
      </c>
      <c r="L325" s="176" t="s">
        <v>803</v>
      </c>
      <c r="M325" s="176" t="s">
        <v>105</v>
      </c>
      <c r="N325" s="180"/>
      <c r="O325" s="61" t="s">
        <v>800</v>
      </c>
      <c r="P325" s="25"/>
      <c r="Q325" s="175"/>
      <c r="R325" s="175"/>
      <c r="S325" s="175"/>
      <c r="T325" s="175"/>
      <c r="U325" s="175"/>
      <c r="V325" s="175"/>
      <c r="W325" s="175"/>
      <c r="X325" s="175"/>
      <c r="Y325" s="175"/>
      <c r="Z325" s="175"/>
      <c r="AA325" s="175"/>
      <c r="AB325" s="175"/>
      <c r="AC325" s="175"/>
      <c r="AD325" s="175"/>
      <c r="AE325" s="175"/>
      <c r="AF325" s="175"/>
    </row>
    <row r="326" spans="1:32" s="150" customFormat="1" x14ac:dyDescent="0.2">
      <c r="A326" s="78" t="s">
        <v>34</v>
      </c>
      <c r="B326" s="98" t="s">
        <v>65</v>
      </c>
      <c r="C326" s="98" t="s">
        <v>7</v>
      </c>
      <c r="D326" s="77" t="s">
        <v>947</v>
      </c>
      <c r="E326" s="12" t="s">
        <v>109</v>
      </c>
      <c r="F326" s="12" t="s">
        <v>44</v>
      </c>
      <c r="G326" s="12" t="s">
        <v>200</v>
      </c>
      <c r="H326" s="93">
        <v>161</v>
      </c>
      <c r="I326" s="6" t="s">
        <v>158</v>
      </c>
      <c r="J326" s="183" t="s">
        <v>72</v>
      </c>
      <c r="K326" s="57" t="s">
        <v>419</v>
      </c>
      <c r="L326" s="176" t="s">
        <v>803</v>
      </c>
      <c r="M326" s="176" t="s">
        <v>105</v>
      </c>
      <c r="N326" s="180"/>
      <c r="O326" s="61" t="s">
        <v>800</v>
      </c>
      <c r="P326" s="25"/>
      <c r="Q326" s="175"/>
      <c r="R326" s="175"/>
      <c r="S326" s="175"/>
      <c r="T326" s="175"/>
      <c r="U326" s="175"/>
      <c r="V326" s="175"/>
      <c r="W326" s="175"/>
      <c r="X326" s="175"/>
      <c r="Y326" s="175"/>
      <c r="Z326" s="175"/>
      <c r="AA326" s="175"/>
      <c r="AB326" s="175"/>
      <c r="AC326" s="175"/>
      <c r="AD326" s="175"/>
      <c r="AE326" s="175"/>
      <c r="AF326" s="175"/>
    </row>
    <row r="327" spans="1:32" s="150" customFormat="1" x14ac:dyDescent="0.2">
      <c r="A327" s="78" t="s">
        <v>34</v>
      </c>
      <c r="B327" s="98" t="s">
        <v>65</v>
      </c>
      <c r="C327" s="98" t="s">
        <v>7</v>
      </c>
      <c r="D327" s="77" t="s">
        <v>948</v>
      </c>
      <c r="E327" s="12" t="s">
        <v>109</v>
      </c>
      <c r="F327" s="12" t="s">
        <v>44</v>
      </c>
      <c r="G327" s="12" t="s">
        <v>118</v>
      </c>
      <c r="H327" s="93">
        <v>786</v>
      </c>
      <c r="I327" s="6" t="s">
        <v>102</v>
      </c>
      <c r="J327" s="183" t="s">
        <v>71</v>
      </c>
      <c r="K327" s="57" t="s">
        <v>419</v>
      </c>
      <c r="L327" s="176" t="s">
        <v>801</v>
      </c>
      <c r="M327" s="176" t="s">
        <v>105</v>
      </c>
      <c r="N327" s="180"/>
      <c r="O327" s="61" t="s">
        <v>800</v>
      </c>
      <c r="P327" s="25"/>
      <c r="Q327" s="175"/>
      <c r="R327" s="175"/>
      <c r="S327" s="175"/>
      <c r="T327" s="175"/>
      <c r="U327" s="175"/>
      <c r="V327" s="175"/>
      <c r="W327" s="175"/>
      <c r="X327" s="175"/>
      <c r="Y327" s="175"/>
      <c r="Z327" s="175"/>
      <c r="AA327" s="175"/>
      <c r="AB327" s="175"/>
      <c r="AC327" s="175"/>
      <c r="AD327" s="175"/>
      <c r="AE327" s="175"/>
      <c r="AF327" s="175"/>
    </row>
    <row r="328" spans="1:32" s="150" customFormat="1" x14ac:dyDescent="0.2">
      <c r="A328" s="78" t="s">
        <v>34</v>
      </c>
      <c r="B328" s="98" t="s">
        <v>65</v>
      </c>
      <c r="C328" s="98" t="s">
        <v>7</v>
      </c>
      <c r="D328" s="77" t="s">
        <v>949</v>
      </c>
      <c r="E328" s="12" t="s">
        <v>109</v>
      </c>
      <c r="F328" s="12" t="s">
        <v>44</v>
      </c>
      <c r="G328" s="12" t="s">
        <v>118</v>
      </c>
      <c r="H328" s="93">
        <v>186</v>
      </c>
      <c r="I328" s="6" t="s">
        <v>102</v>
      </c>
      <c r="J328" s="183" t="s">
        <v>72</v>
      </c>
      <c r="K328" s="57" t="s">
        <v>419</v>
      </c>
      <c r="L328" s="176" t="s">
        <v>801</v>
      </c>
      <c r="M328" s="176" t="s">
        <v>105</v>
      </c>
      <c r="N328" s="180"/>
      <c r="O328" s="61" t="s">
        <v>800</v>
      </c>
      <c r="P328" s="25"/>
      <c r="Q328" s="175"/>
      <c r="R328" s="175"/>
      <c r="S328" s="175"/>
      <c r="T328" s="175"/>
      <c r="U328" s="175"/>
      <c r="V328" s="175"/>
      <c r="W328" s="175"/>
      <c r="X328" s="175"/>
      <c r="Y328" s="175"/>
      <c r="Z328" s="175"/>
      <c r="AA328" s="175"/>
      <c r="AB328" s="175"/>
      <c r="AC328" s="175"/>
      <c r="AD328" s="175"/>
      <c r="AE328" s="175"/>
      <c r="AF328" s="175"/>
    </row>
    <row r="329" spans="1:32" s="150" customFormat="1" x14ac:dyDescent="0.2">
      <c r="A329" s="78" t="s">
        <v>34</v>
      </c>
      <c r="B329" s="98" t="s">
        <v>65</v>
      </c>
      <c r="C329" s="98" t="s">
        <v>7</v>
      </c>
      <c r="D329" s="77" t="s">
        <v>950</v>
      </c>
      <c r="E329" s="12" t="s">
        <v>109</v>
      </c>
      <c r="F329" s="12" t="s">
        <v>44</v>
      </c>
      <c r="G329" s="12" t="s">
        <v>111</v>
      </c>
      <c r="H329" s="93">
        <v>4445</v>
      </c>
      <c r="I329" s="6">
        <v>1502</v>
      </c>
      <c r="J329" s="183" t="s">
        <v>71</v>
      </c>
      <c r="K329" s="57" t="s">
        <v>419</v>
      </c>
      <c r="L329" s="176" t="s">
        <v>805</v>
      </c>
      <c r="M329" s="176" t="s">
        <v>105</v>
      </c>
      <c r="N329" s="180"/>
      <c r="O329" s="61" t="s">
        <v>800</v>
      </c>
      <c r="P329" s="25"/>
      <c r="Q329" s="175"/>
      <c r="R329" s="175"/>
      <c r="S329" s="175"/>
      <c r="T329" s="175"/>
      <c r="U329" s="175"/>
      <c r="V329" s="175"/>
      <c r="W329" s="175"/>
      <c r="X329" s="175"/>
      <c r="Y329" s="175"/>
      <c r="Z329" s="175"/>
      <c r="AA329" s="175"/>
      <c r="AB329" s="175"/>
      <c r="AC329" s="175"/>
      <c r="AD329" s="175"/>
      <c r="AE329" s="175"/>
      <c r="AF329" s="175"/>
    </row>
    <row r="330" spans="1:32" s="150" customFormat="1" x14ac:dyDescent="0.2">
      <c r="A330" s="78" t="s">
        <v>34</v>
      </c>
      <c r="B330" s="98" t="s">
        <v>65</v>
      </c>
      <c r="C330" s="98" t="s">
        <v>7</v>
      </c>
      <c r="D330" s="77" t="s">
        <v>951</v>
      </c>
      <c r="E330" s="12" t="s">
        <v>109</v>
      </c>
      <c r="F330" s="12" t="s">
        <v>44</v>
      </c>
      <c r="G330" s="12" t="s">
        <v>111</v>
      </c>
      <c r="H330" s="93">
        <v>1049</v>
      </c>
      <c r="I330" s="6">
        <v>1502</v>
      </c>
      <c r="J330" s="183" t="s">
        <v>72</v>
      </c>
      <c r="K330" s="57" t="s">
        <v>419</v>
      </c>
      <c r="L330" s="176" t="s">
        <v>805</v>
      </c>
      <c r="M330" s="176" t="s">
        <v>105</v>
      </c>
      <c r="N330" s="180"/>
      <c r="O330" s="61" t="s">
        <v>800</v>
      </c>
      <c r="P330" s="25"/>
      <c r="Q330" s="175"/>
      <c r="R330" s="175"/>
      <c r="S330" s="175"/>
      <c r="T330" s="175"/>
      <c r="U330" s="175"/>
      <c r="V330" s="175"/>
      <c r="W330" s="175"/>
      <c r="X330" s="175"/>
      <c r="Y330" s="175"/>
      <c r="Z330" s="175"/>
      <c r="AA330" s="175"/>
      <c r="AB330" s="175"/>
      <c r="AC330" s="175"/>
      <c r="AD330" s="175"/>
      <c r="AE330" s="175"/>
      <c r="AF330" s="175"/>
    </row>
    <row r="331" spans="1:32" s="150" customFormat="1" x14ac:dyDescent="0.2">
      <c r="A331" s="78" t="s">
        <v>34</v>
      </c>
      <c r="B331" s="98" t="s">
        <v>65</v>
      </c>
      <c r="C331" s="98" t="s">
        <v>7</v>
      </c>
      <c r="D331" s="77" t="s">
        <v>952</v>
      </c>
      <c r="E331" s="12" t="s">
        <v>109</v>
      </c>
      <c r="F331" s="12" t="s">
        <v>44</v>
      </c>
      <c r="G331" s="12" t="s">
        <v>112</v>
      </c>
      <c r="H331" s="93">
        <v>5232</v>
      </c>
      <c r="I331" s="6">
        <v>1503</v>
      </c>
      <c r="J331" s="183" t="s">
        <v>71</v>
      </c>
      <c r="K331" s="57" t="s">
        <v>419</v>
      </c>
      <c r="L331" s="176" t="s">
        <v>802</v>
      </c>
      <c r="M331" s="176" t="s">
        <v>105</v>
      </c>
      <c r="N331" s="180"/>
      <c r="O331" s="61" t="s">
        <v>800</v>
      </c>
      <c r="P331" s="25"/>
      <c r="Q331" s="175"/>
      <c r="R331" s="175"/>
      <c r="S331" s="175"/>
      <c r="T331" s="175"/>
      <c r="U331" s="175"/>
      <c r="V331" s="175"/>
      <c r="W331" s="175"/>
      <c r="X331" s="175"/>
      <c r="Y331" s="175"/>
      <c r="Z331" s="175"/>
      <c r="AA331" s="175"/>
      <c r="AB331" s="175"/>
      <c r="AC331" s="175"/>
      <c r="AD331" s="175"/>
      <c r="AE331" s="175"/>
      <c r="AF331" s="175"/>
    </row>
    <row r="332" spans="1:32" s="150" customFormat="1" x14ac:dyDescent="0.2">
      <c r="A332" s="78" t="s">
        <v>34</v>
      </c>
      <c r="B332" s="98" t="s">
        <v>65</v>
      </c>
      <c r="C332" s="98" t="s">
        <v>7</v>
      </c>
      <c r="D332" s="77" t="s">
        <v>953</v>
      </c>
      <c r="E332" s="12" t="s">
        <v>109</v>
      </c>
      <c r="F332" s="12" t="s">
        <v>44</v>
      </c>
      <c r="G332" s="12" t="s">
        <v>112</v>
      </c>
      <c r="H332" s="93">
        <v>1234</v>
      </c>
      <c r="I332" s="6">
        <v>1503</v>
      </c>
      <c r="J332" s="183" t="s">
        <v>72</v>
      </c>
      <c r="K332" s="57" t="s">
        <v>419</v>
      </c>
      <c r="L332" s="176" t="s">
        <v>802</v>
      </c>
      <c r="M332" s="176" t="s">
        <v>105</v>
      </c>
      <c r="N332" s="180"/>
      <c r="O332" s="61" t="s">
        <v>800</v>
      </c>
      <c r="P332" s="25"/>
      <c r="Q332" s="175"/>
      <c r="R332" s="175"/>
      <c r="S332" s="175"/>
      <c r="T332" s="175"/>
      <c r="U332" s="175"/>
      <c r="V332" s="175"/>
      <c r="W332" s="175"/>
      <c r="X332" s="175"/>
      <c r="Y332" s="175"/>
      <c r="Z332" s="175"/>
      <c r="AA332" s="175"/>
      <c r="AB332" s="175"/>
      <c r="AC332" s="175"/>
      <c r="AD332" s="175"/>
      <c r="AE332" s="175"/>
      <c r="AF332" s="175"/>
    </row>
    <row r="333" spans="1:32" s="150" customFormat="1" x14ac:dyDescent="0.2">
      <c r="A333" s="78" t="s">
        <v>34</v>
      </c>
      <c r="B333" s="98" t="s">
        <v>65</v>
      </c>
      <c r="C333" s="98" t="s">
        <v>7</v>
      </c>
      <c r="D333" s="77" t="s">
        <v>954</v>
      </c>
      <c r="E333" s="12" t="s">
        <v>109</v>
      </c>
      <c r="F333" s="12" t="s">
        <v>44</v>
      </c>
      <c r="G333" s="12" t="s">
        <v>806</v>
      </c>
      <c r="H333" s="93">
        <v>19857</v>
      </c>
      <c r="I333" s="6" t="s">
        <v>107</v>
      </c>
      <c r="J333" s="183" t="s">
        <v>71</v>
      </c>
      <c r="K333" s="57" t="s">
        <v>419</v>
      </c>
      <c r="L333" s="176" t="s">
        <v>807</v>
      </c>
      <c r="M333" s="176" t="s">
        <v>105</v>
      </c>
      <c r="N333" s="180"/>
      <c r="O333" s="61" t="s">
        <v>800</v>
      </c>
      <c r="P333" s="25"/>
      <c r="Q333" s="175"/>
      <c r="R333" s="175"/>
      <c r="S333" s="175"/>
      <c r="T333" s="175"/>
      <c r="U333" s="175"/>
      <c r="V333" s="175"/>
      <c r="W333" s="175"/>
      <c r="X333" s="175"/>
      <c r="Y333" s="175"/>
      <c r="Z333" s="175"/>
      <c r="AA333" s="175"/>
      <c r="AB333" s="175"/>
      <c r="AC333" s="175"/>
      <c r="AD333" s="175"/>
      <c r="AE333" s="175"/>
      <c r="AF333" s="175"/>
    </row>
    <row r="334" spans="1:32" s="150" customFormat="1" x14ac:dyDescent="0.2">
      <c r="A334" s="78" t="s">
        <v>34</v>
      </c>
      <c r="B334" s="98" t="s">
        <v>65</v>
      </c>
      <c r="C334" s="98" t="s">
        <v>7</v>
      </c>
      <c r="D334" s="77" t="s">
        <v>955</v>
      </c>
      <c r="E334" s="12" t="s">
        <v>109</v>
      </c>
      <c r="F334" s="12" t="s">
        <v>44</v>
      </c>
      <c r="G334" s="12" t="s">
        <v>806</v>
      </c>
      <c r="H334" s="93">
        <v>4684</v>
      </c>
      <c r="I334" s="6" t="s">
        <v>107</v>
      </c>
      <c r="J334" s="183" t="s">
        <v>72</v>
      </c>
      <c r="K334" s="57" t="s">
        <v>419</v>
      </c>
      <c r="L334" s="176" t="s">
        <v>807</v>
      </c>
      <c r="M334" s="176" t="s">
        <v>105</v>
      </c>
      <c r="N334" s="180"/>
      <c r="O334" s="61" t="s">
        <v>800</v>
      </c>
      <c r="P334" s="25"/>
      <c r="Q334" s="175"/>
      <c r="R334" s="175"/>
      <c r="S334" s="175"/>
      <c r="T334" s="175"/>
      <c r="U334" s="175"/>
      <c r="V334" s="175"/>
      <c r="W334" s="175"/>
      <c r="X334" s="175"/>
      <c r="Y334" s="175"/>
      <c r="Z334" s="175"/>
      <c r="AA334" s="175"/>
      <c r="AB334" s="175"/>
      <c r="AC334" s="175"/>
      <c r="AD334" s="175"/>
      <c r="AE334" s="175"/>
      <c r="AF334" s="175"/>
    </row>
    <row r="335" spans="1:32" s="150" customFormat="1" x14ac:dyDescent="0.2">
      <c r="A335" s="78" t="s">
        <v>34</v>
      </c>
      <c r="B335" s="98" t="s">
        <v>65</v>
      </c>
      <c r="C335" s="98" t="s">
        <v>7</v>
      </c>
      <c r="D335" s="77" t="s">
        <v>956</v>
      </c>
      <c r="E335" s="12" t="s">
        <v>109</v>
      </c>
      <c r="F335" s="12" t="s">
        <v>44</v>
      </c>
      <c r="G335" s="12" t="s">
        <v>808</v>
      </c>
      <c r="H335" s="93">
        <v>444</v>
      </c>
      <c r="I335" s="6" t="s">
        <v>266</v>
      </c>
      <c r="J335" s="183" t="s">
        <v>71</v>
      </c>
      <c r="K335" s="57" t="s">
        <v>419</v>
      </c>
      <c r="L335" s="176" t="s">
        <v>803</v>
      </c>
      <c r="M335" s="176" t="s">
        <v>105</v>
      </c>
      <c r="N335" s="180"/>
      <c r="O335" s="61" t="s">
        <v>800</v>
      </c>
      <c r="P335" s="25"/>
      <c r="Q335" s="175"/>
      <c r="R335" s="175"/>
      <c r="S335" s="175"/>
      <c r="T335" s="175"/>
      <c r="U335" s="175"/>
      <c r="V335" s="175"/>
      <c r="W335" s="175"/>
      <c r="X335" s="175"/>
      <c r="Y335" s="175"/>
      <c r="Z335" s="175"/>
      <c r="AA335" s="175"/>
      <c r="AB335" s="175"/>
      <c r="AC335" s="175"/>
      <c r="AD335" s="175"/>
      <c r="AE335" s="175"/>
      <c r="AF335" s="175"/>
    </row>
    <row r="336" spans="1:32" s="150" customFormat="1" x14ac:dyDescent="0.2">
      <c r="A336" s="78" t="s">
        <v>34</v>
      </c>
      <c r="B336" s="98" t="s">
        <v>65</v>
      </c>
      <c r="C336" s="98" t="s">
        <v>7</v>
      </c>
      <c r="D336" s="77" t="s">
        <v>957</v>
      </c>
      <c r="E336" s="12" t="s">
        <v>109</v>
      </c>
      <c r="F336" s="12" t="s">
        <v>44</v>
      </c>
      <c r="G336" s="12" t="s">
        <v>808</v>
      </c>
      <c r="H336" s="93">
        <v>105</v>
      </c>
      <c r="I336" s="6" t="s">
        <v>266</v>
      </c>
      <c r="J336" s="183" t="s">
        <v>72</v>
      </c>
      <c r="K336" s="57" t="s">
        <v>419</v>
      </c>
      <c r="L336" s="176" t="s">
        <v>803</v>
      </c>
      <c r="M336" s="176" t="s">
        <v>105</v>
      </c>
      <c r="N336" s="180"/>
      <c r="O336" s="61" t="s">
        <v>800</v>
      </c>
      <c r="P336" s="25"/>
      <c r="Q336" s="175"/>
      <c r="R336" s="175"/>
      <c r="S336" s="175"/>
      <c r="T336" s="175"/>
      <c r="U336" s="175"/>
      <c r="V336" s="175"/>
      <c r="W336" s="175"/>
      <c r="X336" s="175"/>
      <c r="Y336" s="175"/>
      <c r="Z336" s="175"/>
      <c r="AA336" s="175"/>
      <c r="AB336" s="175"/>
      <c r="AC336" s="175"/>
      <c r="AD336" s="175"/>
      <c r="AE336" s="175"/>
      <c r="AF336" s="175"/>
    </row>
    <row r="337" spans="1:32" s="150" customFormat="1" x14ac:dyDescent="0.2">
      <c r="A337" s="78" t="s">
        <v>34</v>
      </c>
      <c r="B337" s="98" t="s">
        <v>65</v>
      </c>
      <c r="C337" s="98" t="s">
        <v>7</v>
      </c>
      <c r="D337" s="77" t="s">
        <v>958</v>
      </c>
      <c r="E337" s="12" t="s">
        <v>109</v>
      </c>
      <c r="F337" s="12" t="s">
        <v>44</v>
      </c>
      <c r="G337" s="12" t="s">
        <v>809</v>
      </c>
      <c r="H337" s="93">
        <v>444</v>
      </c>
      <c r="I337" s="6" t="s">
        <v>331</v>
      </c>
      <c r="J337" s="183" t="s">
        <v>71</v>
      </c>
      <c r="K337" s="57" t="s">
        <v>419</v>
      </c>
      <c r="L337" s="176" t="s">
        <v>803</v>
      </c>
      <c r="M337" s="176" t="s">
        <v>105</v>
      </c>
      <c r="N337" s="180"/>
      <c r="O337" s="61" t="s">
        <v>800</v>
      </c>
      <c r="P337" s="25"/>
      <c r="Q337" s="175"/>
      <c r="R337" s="175"/>
      <c r="S337" s="175"/>
      <c r="T337" s="175"/>
      <c r="U337" s="175"/>
      <c r="V337" s="175"/>
      <c r="W337" s="175"/>
      <c r="X337" s="175"/>
      <c r="Y337" s="175"/>
      <c r="Z337" s="175"/>
      <c r="AA337" s="175"/>
      <c r="AB337" s="175"/>
      <c r="AC337" s="175"/>
      <c r="AD337" s="175"/>
      <c r="AE337" s="175"/>
      <c r="AF337" s="175"/>
    </row>
    <row r="338" spans="1:32" s="150" customFormat="1" x14ac:dyDescent="0.2">
      <c r="A338" s="78" t="s">
        <v>34</v>
      </c>
      <c r="B338" s="98" t="s">
        <v>65</v>
      </c>
      <c r="C338" s="98" t="s">
        <v>7</v>
      </c>
      <c r="D338" s="77" t="s">
        <v>959</v>
      </c>
      <c r="E338" s="12" t="s">
        <v>109</v>
      </c>
      <c r="F338" s="12" t="s">
        <v>44</v>
      </c>
      <c r="G338" s="12" t="s">
        <v>809</v>
      </c>
      <c r="H338" s="93">
        <v>105</v>
      </c>
      <c r="I338" s="6" t="s">
        <v>331</v>
      </c>
      <c r="J338" s="183" t="s">
        <v>72</v>
      </c>
      <c r="K338" s="57" t="s">
        <v>419</v>
      </c>
      <c r="L338" s="176" t="s">
        <v>803</v>
      </c>
      <c r="M338" s="176" t="s">
        <v>105</v>
      </c>
      <c r="N338" s="180"/>
      <c r="O338" s="61" t="s">
        <v>800</v>
      </c>
      <c r="P338" s="25"/>
      <c r="Q338" s="175"/>
      <c r="R338" s="175"/>
      <c r="S338" s="175"/>
      <c r="T338" s="175"/>
      <c r="U338" s="175"/>
      <c r="V338" s="175"/>
      <c r="W338" s="175"/>
      <c r="X338" s="175"/>
      <c r="Y338" s="175"/>
      <c r="Z338" s="175"/>
      <c r="AA338" s="175"/>
      <c r="AB338" s="175"/>
      <c r="AC338" s="175"/>
      <c r="AD338" s="175"/>
      <c r="AE338" s="175"/>
      <c r="AF338" s="175"/>
    </row>
    <row r="339" spans="1:32" s="150" customFormat="1" x14ac:dyDescent="0.2">
      <c r="A339" s="78" t="s">
        <v>34</v>
      </c>
      <c r="B339" s="98" t="s">
        <v>65</v>
      </c>
      <c r="C339" s="98" t="s">
        <v>7</v>
      </c>
      <c r="D339" s="77" t="s">
        <v>960</v>
      </c>
      <c r="E339" s="12" t="s">
        <v>109</v>
      </c>
      <c r="F339" s="12" t="s">
        <v>44</v>
      </c>
      <c r="G339" s="12" t="s">
        <v>810</v>
      </c>
      <c r="H339" s="93">
        <v>240</v>
      </c>
      <c r="I339" s="6">
        <v>1506</v>
      </c>
      <c r="J339" s="183" t="s">
        <v>71</v>
      </c>
      <c r="K339" s="57" t="s">
        <v>419</v>
      </c>
      <c r="L339" s="176" t="s">
        <v>803</v>
      </c>
      <c r="M339" s="176" t="s">
        <v>105</v>
      </c>
      <c r="N339" s="180"/>
      <c r="O339" s="61" t="s">
        <v>800</v>
      </c>
      <c r="P339" s="25"/>
      <c r="Q339" s="175"/>
      <c r="R339" s="175"/>
      <c r="S339" s="175"/>
      <c r="T339" s="175"/>
      <c r="U339" s="175"/>
      <c r="V339" s="175"/>
      <c r="W339" s="175"/>
      <c r="X339" s="175"/>
      <c r="Y339" s="175"/>
      <c r="Z339" s="175"/>
      <c r="AA339" s="175"/>
      <c r="AB339" s="175"/>
      <c r="AC339" s="175"/>
      <c r="AD339" s="175"/>
      <c r="AE339" s="175"/>
      <c r="AF339" s="175"/>
    </row>
    <row r="340" spans="1:32" s="150" customFormat="1" x14ac:dyDescent="0.2">
      <c r="A340" s="78" t="s">
        <v>34</v>
      </c>
      <c r="B340" s="98" t="s">
        <v>65</v>
      </c>
      <c r="C340" s="98" t="s">
        <v>7</v>
      </c>
      <c r="D340" s="77" t="s">
        <v>961</v>
      </c>
      <c r="E340" s="12" t="s">
        <v>109</v>
      </c>
      <c r="F340" s="12" t="s">
        <v>44</v>
      </c>
      <c r="G340" s="12" t="s">
        <v>810</v>
      </c>
      <c r="H340" s="93">
        <v>56</v>
      </c>
      <c r="I340" s="6">
        <v>1506</v>
      </c>
      <c r="J340" s="183" t="s">
        <v>72</v>
      </c>
      <c r="K340" s="57" t="s">
        <v>419</v>
      </c>
      <c r="L340" s="176" t="s">
        <v>803</v>
      </c>
      <c r="M340" s="176" t="s">
        <v>105</v>
      </c>
      <c r="N340" s="180"/>
      <c r="O340" s="61" t="s">
        <v>800</v>
      </c>
      <c r="P340" s="25"/>
      <c r="Q340" s="175"/>
      <c r="R340" s="175"/>
      <c r="S340" s="175"/>
      <c r="T340" s="175"/>
      <c r="U340" s="175"/>
      <c r="V340" s="175"/>
      <c r="W340" s="175"/>
      <c r="X340" s="175"/>
      <c r="Y340" s="175"/>
      <c r="Z340" s="175"/>
      <c r="AA340" s="175"/>
      <c r="AB340" s="175"/>
      <c r="AC340" s="175"/>
      <c r="AD340" s="175"/>
      <c r="AE340" s="175"/>
      <c r="AF340" s="175"/>
    </row>
    <row r="341" spans="1:32" s="150" customFormat="1" ht="25.5" x14ac:dyDescent="0.2">
      <c r="A341" s="78"/>
      <c r="B341" s="98"/>
      <c r="C341" s="98"/>
      <c r="D341" s="77" t="s">
        <v>962</v>
      </c>
      <c r="E341" s="12" t="s">
        <v>109</v>
      </c>
      <c r="F341" s="12" t="s">
        <v>375</v>
      </c>
      <c r="G341" s="12" t="s">
        <v>755</v>
      </c>
      <c r="H341" s="93">
        <v>6053</v>
      </c>
      <c r="I341" s="6"/>
      <c r="J341" s="183" t="s">
        <v>71</v>
      </c>
      <c r="K341" s="57"/>
      <c r="L341" s="176"/>
      <c r="M341" s="176"/>
      <c r="N341" s="180"/>
      <c r="O341" s="61" t="s">
        <v>800</v>
      </c>
      <c r="P341" s="25"/>
      <c r="Q341" s="175"/>
      <c r="R341" s="175"/>
      <c r="S341" s="175"/>
      <c r="T341" s="175"/>
      <c r="U341" s="175"/>
      <c r="V341" s="175"/>
      <c r="W341" s="175"/>
      <c r="X341" s="175"/>
      <c r="Y341" s="175"/>
      <c r="Z341" s="175"/>
      <c r="AA341" s="175"/>
      <c r="AB341" s="175"/>
      <c r="AC341" s="175"/>
      <c r="AD341" s="175"/>
      <c r="AE341" s="175"/>
      <c r="AF341" s="175"/>
    </row>
    <row r="342" spans="1:32" s="150" customFormat="1" ht="25.5" x14ac:dyDescent="0.2">
      <c r="A342" s="78"/>
      <c r="B342" s="98"/>
      <c r="C342" s="98"/>
      <c r="D342" s="77" t="s">
        <v>963</v>
      </c>
      <c r="E342" s="12" t="s">
        <v>109</v>
      </c>
      <c r="F342" s="12" t="s">
        <v>375</v>
      </c>
      <c r="G342" s="12" t="s">
        <v>755</v>
      </c>
      <c r="H342" s="93">
        <v>1428</v>
      </c>
      <c r="I342" s="6"/>
      <c r="J342" s="183" t="s">
        <v>72</v>
      </c>
      <c r="K342" s="57"/>
      <c r="L342" s="176"/>
      <c r="M342" s="176"/>
      <c r="N342" s="180"/>
      <c r="O342" s="61" t="s">
        <v>800</v>
      </c>
      <c r="P342" s="25"/>
      <c r="Q342" s="175"/>
      <c r="R342" s="175"/>
      <c r="S342" s="175"/>
      <c r="T342" s="175"/>
      <c r="U342" s="175"/>
      <c r="V342" s="175"/>
      <c r="W342" s="175"/>
      <c r="X342" s="175"/>
      <c r="Y342" s="175"/>
      <c r="Z342" s="175"/>
      <c r="AA342" s="175"/>
      <c r="AB342" s="175"/>
      <c r="AC342" s="175"/>
      <c r="AD342" s="175"/>
      <c r="AE342" s="175"/>
      <c r="AF342" s="175"/>
    </row>
    <row r="343" spans="1:32" s="150" customFormat="1" ht="25.5" x14ac:dyDescent="0.2">
      <c r="A343" s="78"/>
      <c r="B343" s="98"/>
      <c r="C343" s="98"/>
      <c r="D343" s="77" t="s">
        <v>964</v>
      </c>
      <c r="E343" s="12" t="s">
        <v>109</v>
      </c>
      <c r="F343" s="12" t="s">
        <v>472</v>
      </c>
      <c r="G343" s="12" t="s">
        <v>756</v>
      </c>
      <c r="H343" s="93">
        <v>2461</v>
      </c>
      <c r="I343" s="6"/>
      <c r="J343" s="183" t="s">
        <v>71</v>
      </c>
      <c r="K343" s="57"/>
      <c r="L343" s="176"/>
      <c r="M343" s="176"/>
      <c r="N343" s="180"/>
      <c r="O343" s="61" t="s">
        <v>800</v>
      </c>
      <c r="P343" s="25"/>
      <c r="Q343" s="175"/>
      <c r="R343" s="175"/>
      <c r="S343" s="175"/>
      <c r="T343" s="175"/>
      <c r="U343" s="175"/>
      <c r="V343" s="175"/>
      <c r="W343" s="175"/>
      <c r="X343" s="175"/>
      <c r="Y343" s="175"/>
      <c r="Z343" s="175"/>
      <c r="AA343" s="175"/>
      <c r="AB343" s="175"/>
      <c r="AC343" s="175"/>
      <c r="AD343" s="175"/>
      <c r="AE343" s="175"/>
      <c r="AF343" s="175"/>
    </row>
    <row r="344" spans="1:32" s="150" customFormat="1" ht="25.5" x14ac:dyDescent="0.2">
      <c r="A344" s="78"/>
      <c r="B344" s="98"/>
      <c r="C344" s="98"/>
      <c r="D344" s="77" t="s">
        <v>965</v>
      </c>
      <c r="E344" s="12" t="s">
        <v>109</v>
      </c>
      <c r="F344" s="12" t="s">
        <v>472</v>
      </c>
      <c r="G344" s="12" t="s">
        <v>756</v>
      </c>
      <c r="H344" s="93">
        <v>581</v>
      </c>
      <c r="I344" s="6"/>
      <c r="J344" s="183" t="s">
        <v>72</v>
      </c>
      <c r="K344" s="57"/>
      <c r="L344" s="176"/>
      <c r="M344" s="176"/>
      <c r="N344" s="180"/>
      <c r="O344" s="61" t="s">
        <v>800</v>
      </c>
      <c r="P344" s="25"/>
      <c r="Q344" s="175"/>
      <c r="R344" s="175"/>
      <c r="S344" s="175"/>
      <c r="T344" s="175"/>
      <c r="U344" s="175"/>
      <c r="V344" s="175"/>
      <c r="W344" s="175"/>
      <c r="X344" s="175"/>
      <c r="Y344" s="175"/>
      <c r="Z344" s="175"/>
      <c r="AA344" s="175"/>
      <c r="AB344" s="175"/>
      <c r="AC344" s="175"/>
      <c r="AD344" s="175"/>
      <c r="AE344" s="175"/>
      <c r="AF344" s="175"/>
    </row>
    <row r="345" spans="1:32" s="150" customFormat="1" ht="25.5" x14ac:dyDescent="0.2">
      <c r="A345" s="78"/>
      <c r="B345" s="98"/>
      <c r="C345" s="98"/>
      <c r="D345" s="77" t="s">
        <v>966</v>
      </c>
      <c r="E345" s="12" t="s">
        <v>109</v>
      </c>
      <c r="F345" s="12" t="s">
        <v>368</v>
      </c>
      <c r="G345" s="12" t="s">
        <v>757</v>
      </c>
      <c r="H345" s="93">
        <v>4685</v>
      </c>
      <c r="I345" s="6"/>
      <c r="J345" s="183" t="s">
        <v>71</v>
      </c>
      <c r="K345" s="57"/>
      <c r="L345" s="176"/>
      <c r="M345" s="176"/>
      <c r="N345" s="180"/>
      <c r="O345" s="61" t="s">
        <v>800</v>
      </c>
      <c r="P345" s="25"/>
      <c r="Q345" s="175"/>
      <c r="R345" s="175"/>
      <c r="S345" s="175"/>
      <c r="T345" s="175"/>
      <c r="U345" s="175"/>
      <c r="V345" s="175"/>
      <c r="W345" s="175"/>
      <c r="X345" s="175"/>
      <c r="Y345" s="175"/>
      <c r="Z345" s="175"/>
      <c r="AA345" s="175"/>
      <c r="AB345" s="175"/>
      <c r="AC345" s="175"/>
      <c r="AD345" s="175"/>
      <c r="AE345" s="175"/>
      <c r="AF345" s="175"/>
    </row>
    <row r="346" spans="1:32" s="150" customFormat="1" ht="25.5" x14ac:dyDescent="0.2">
      <c r="A346" s="78"/>
      <c r="B346" s="98"/>
      <c r="C346" s="98"/>
      <c r="D346" s="77" t="s">
        <v>967</v>
      </c>
      <c r="E346" s="12" t="s">
        <v>109</v>
      </c>
      <c r="F346" s="12" t="s">
        <v>368</v>
      </c>
      <c r="G346" s="12" t="s">
        <v>757</v>
      </c>
      <c r="H346" s="93">
        <v>1105</v>
      </c>
      <c r="I346" s="6"/>
      <c r="J346" s="183" t="s">
        <v>72</v>
      </c>
      <c r="K346" s="57"/>
      <c r="L346" s="176"/>
      <c r="M346" s="176"/>
      <c r="N346" s="180"/>
      <c r="O346" s="61" t="s">
        <v>800</v>
      </c>
      <c r="P346" s="25"/>
      <c r="Q346" s="175"/>
      <c r="R346" s="175"/>
      <c r="S346" s="175"/>
      <c r="T346" s="175"/>
      <c r="U346" s="175"/>
      <c r="V346" s="175"/>
      <c r="W346" s="175"/>
      <c r="X346" s="175"/>
      <c r="Y346" s="175"/>
      <c r="Z346" s="175"/>
      <c r="AA346" s="175"/>
      <c r="AB346" s="175"/>
      <c r="AC346" s="175"/>
      <c r="AD346" s="175"/>
      <c r="AE346" s="175"/>
      <c r="AF346" s="175"/>
    </row>
    <row r="347" spans="1:32" s="150" customFormat="1" ht="25.5" x14ac:dyDescent="0.2">
      <c r="A347" s="78"/>
      <c r="B347" s="98"/>
      <c r="C347" s="98"/>
      <c r="D347" s="77" t="s">
        <v>968</v>
      </c>
      <c r="E347" s="12" t="s">
        <v>109</v>
      </c>
      <c r="F347" s="12" t="s">
        <v>368</v>
      </c>
      <c r="G347" s="12" t="s">
        <v>799</v>
      </c>
      <c r="H347" s="93">
        <v>581</v>
      </c>
      <c r="I347" s="6"/>
      <c r="J347" s="183" t="s">
        <v>71</v>
      </c>
      <c r="K347" s="57"/>
      <c r="L347" s="176"/>
      <c r="M347" s="176"/>
      <c r="N347" s="180"/>
      <c r="O347" s="61" t="s">
        <v>800</v>
      </c>
      <c r="P347" s="25"/>
      <c r="Q347" s="175"/>
      <c r="R347" s="175"/>
      <c r="S347" s="175"/>
      <c r="T347" s="175"/>
      <c r="U347" s="175"/>
      <c r="V347" s="175"/>
      <c r="W347" s="175"/>
      <c r="X347" s="175"/>
      <c r="Y347" s="175"/>
      <c r="Z347" s="175"/>
      <c r="AA347" s="175"/>
      <c r="AB347" s="175"/>
      <c r="AC347" s="175"/>
      <c r="AD347" s="175"/>
      <c r="AE347" s="175"/>
      <c r="AF347" s="175"/>
    </row>
    <row r="348" spans="1:32" s="150" customFormat="1" ht="25.5" x14ac:dyDescent="0.2">
      <c r="A348" s="78"/>
      <c r="B348" s="98"/>
      <c r="C348" s="98"/>
      <c r="D348" s="77" t="s">
        <v>969</v>
      </c>
      <c r="E348" s="12" t="s">
        <v>109</v>
      </c>
      <c r="F348" s="12" t="s">
        <v>368</v>
      </c>
      <c r="G348" s="12" t="s">
        <v>799</v>
      </c>
      <c r="H348" s="93">
        <v>137</v>
      </c>
      <c r="I348" s="6"/>
      <c r="J348" s="183" t="s">
        <v>72</v>
      </c>
      <c r="K348" s="57"/>
      <c r="L348" s="176"/>
      <c r="M348" s="176"/>
      <c r="N348" s="180"/>
      <c r="O348" s="61" t="s">
        <v>800</v>
      </c>
      <c r="P348" s="25"/>
      <c r="Q348" s="175"/>
      <c r="R348" s="175"/>
      <c r="S348" s="175"/>
      <c r="T348" s="175"/>
      <c r="U348" s="175"/>
      <c r="V348" s="175"/>
      <c r="W348" s="175"/>
      <c r="X348" s="175"/>
      <c r="Y348" s="175"/>
      <c r="Z348" s="175"/>
      <c r="AA348" s="175"/>
      <c r="AB348" s="175"/>
      <c r="AC348" s="175"/>
      <c r="AD348" s="175"/>
      <c r="AE348" s="175"/>
      <c r="AF348" s="175"/>
    </row>
    <row r="349" spans="1:32" s="150" customFormat="1" x14ac:dyDescent="0.2">
      <c r="A349" s="78" t="s">
        <v>34</v>
      </c>
      <c r="B349" s="98" t="s">
        <v>65</v>
      </c>
      <c r="C349" s="98" t="s">
        <v>7</v>
      </c>
      <c r="D349" s="77" t="s">
        <v>970</v>
      </c>
      <c r="E349" s="12" t="s">
        <v>139</v>
      </c>
      <c r="F349" s="12" t="s">
        <v>44</v>
      </c>
      <c r="G349" s="12" t="s">
        <v>775</v>
      </c>
      <c r="H349" s="93">
        <v>11804</v>
      </c>
      <c r="I349" s="6" t="s">
        <v>776</v>
      </c>
      <c r="J349" s="183" t="s">
        <v>71</v>
      </c>
      <c r="K349" s="57" t="s">
        <v>490</v>
      </c>
      <c r="L349" s="176" t="s">
        <v>811</v>
      </c>
      <c r="M349" s="176" t="s">
        <v>140</v>
      </c>
      <c r="N349" s="180">
        <v>44104</v>
      </c>
      <c r="O349" s="61" t="s">
        <v>812</v>
      </c>
      <c r="P349" s="25"/>
      <c r="Q349" s="175"/>
      <c r="R349" s="175"/>
      <c r="S349" s="175"/>
      <c r="T349" s="175"/>
      <c r="U349" s="175"/>
      <c r="V349" s="175"/>
      <c r="W349" s="175"/>
      <c r="X349" s="175"/>
      <c r="Y349" s="175"/>
      <c r="Z349" s="175"/>
      <c r="AA349" s="175"/>
      <c r="AB349" s="175"/>
      <c r="AC349" s="175"/>
      <c r="AD349" s="175"/>
      <c r="AE349" s="175"/>
      <c r="AF349" s="175"/>
    </row>
    <row r="350" spans="1:32" s="150" customFormat="1" x14ac:dyDescent="0.2">
      <c r="A350" s="78" t="s">
        <v>34</v>
      </c>
      <c r="B350" s="98" t="s">
        <v>65</v>
      </c>
      <c r="C350" s="98" t="s">
        <v>7</v>
      </c>
      <c r="D350" s="77" t="s">
        <v>971</v>
      </c>
      <c r="E350" s="12" t="s">
        <v>139</v>
      </c>
      <c r="F350" s="12" t="s">
        <v>44</v>
      </c>
      <c r="G350" s="12" t="s">
        <v>775</v>
      </c>
      <c r="H350" s="93">
        <v>2785</v>
      </c>
      <c r="I350" s="6" t="s">
        <v>776</v>
      </c>
      <c r="J350" s="183" t="s">
        <v>72</v>
      </c>
      <c r="K350" s="57" t="s">
        <v>490</v>
      </c>
      <c r="L350" s="176" t="s">
        <v>811</v>
      </c>
      <c r="M350" s="176" t="s">
        <v>140</v>
      </c>
      <c r="N350" s="180">
        <v>44104</v>
      </c>
      <c r="O350" s="61" t="s">
        <v>812</v>
      </c>
      <c r="P350" s="25"/>
      <c r="Q350" s="175"/>
      <c r="R350" s="175"/>
      <c r="S350" s="175"/>
      <c r="T350" s="175"/>
      <c r="U350" s="175"/>
      <c r="V350" s="175"/>
      <c r="W350" s="175"/>
      <c r="X350" s="175"/>
      <c r="Y350" s="175"/>
      <c r="Z350" s="175"/>
      <c r="AA350" s="175"/>
      <c r="AB350" s="175"/>
      <c r="AC350" s="175"/>
      <c r="AD350" s="175"/>
      <c r="AE350" s="175"/>
      <c r="AF350" s="175"/>
    </row>
    <row r="351" spans="1:32" s="150" customFormat="1" ht="25.5" x14ac:dyDescent="0.2">
      <c r="A351" s="78" t="s">
        <v>34</v>
      </c>
      <c r="B351" s="98" t="s">
        <v>65</v>
      </c>
      <c r="C351" s="98" t="s">
        <v>7</v>
      </c>
      <c r="D351" s="77" t="s">
        <v>972</v>
      </c>
      <c r="E351" s="12" t="s">
        <v>139</v>
      </c>
      <c r="F351" s="12" t="s">
        <v>44</v>
      </c>
      <c r="G351" s="12" t="s">
        <v>778</v>
      </c>
      <c r="H351" s="93">
        <v>12904</v>
      </c>
      <c r="I351" s="6" t="s">
        <v>96</v>
      </c>
      <c r="J351" s="183" t="s">
        <v>71</v>
      </c>
      <c r="K351" s="57" t="s">
        <v>490</v>
      </c>
      <c r="L351" s="176" t="s">
        <v>811</v>
      </c>
      <c r="M351" s="176" t="s">
        <v>140</v>
      </c>
      <c r="N351" s="180">
        <v>44104</v>
      </c>
      <c r="O351" s="61" t="s">
        <v>812</v>
      </c>
      <c r="P351" s="25"/>
      <c r="Q351" s="175"/>
      <c r="R351" s="175"/>
      <c r="S351" s="175"/>
      <c r="T351" s="175"/>
      <c r="U351" s="175"/>
      <c r="V351" s="175"/>
      <c r="W351" s="175"/>
      <c r="X351" s="175"/>
      <c r="Y351" s="175"/>
      <c r="Z351" s="175"/>
      <c r="AA351" s="175"/>
      <c r="AB351" s="175"/>
      <c r="AC351" s="175"/>
      <c r="AD351" s="175"/>
      <c r="AE351" s="175"/>
      <c r="AF351" s="175"/>
    </row>
    <row r="352" spans="1:32" s="150" customFormat="1" ht="25.5" x14ac:dyDescent="0.2">
      <c r="A352" s="78" t="s">
        <v>34</v>
      </c>
      <c r="B352" s="98" t="s">
        <v>65</v>
      </c>
      <c r="C352" s="98" t="s">
        <v>7</v>
      </c>
      <c r="D352" s="77" t="s">
        <v>973</v>
      </c>
      <c r="E352" s="12" t="s">
        <v>139</v>
      </c>
      <c r="F352" s="12" t="s">
        <v>44</v>
      </c>
      <c r="G352" s="12" t="s">
        <v>778</v>
      </c>
      <c r="H352" s="93">
        <v>3044</v>
      </c>
      <c r="I352" s="6" t="s">
        <v>96</v>
      </c>
      <c r="J352" s="183" t="s">
        <v>72</v>
      </c>
      <c r="K352" s="57" t="s">
        <v>490</v>
      </c>
      <c r="L352" s="176" t="s">
        <v>811</v>
      </c>
      <c r="M352" s="176" t="s">
        <v>140</v>
      </c>
      <c r="N352" s="180">
        <v>44104</v>
      </c>
      <c r="O352" s="61" t="s">
        <v>812</v>
      </c>
      <c r="P352" s="25"/>
      <c r="Q352" s="175"/>
      <c r="R352" s="175"/>
      <c r="S352" s="175"/>
      <c r="T352" s="175"/>
      <c r="U352" s="175"/>
      <c r="V352" s="175"/>
      <c r="W352" s="175"/>
      <c r="X352" s="175"/>
      <c r="Y352" s="175"/>
      <c r="Z352" s="175"/>
      <c r="AA352" s="175"/>
      <c r="AB352" s="175"/>
      <c r="AC352" s="175"/>
      <c r="AD352" s="175"/>
      <c r="AE352" s="175"/>
      <c r="AF352" s="175"/>
    </row>
    <row r="353" spans="1:32" s="150" customFormat="1" x14ac:dyDescent="0.2">
      <c r="A353" s="78" t="s">
        <v>34</v>
      </c>
      <c r="B353" s="98" t="s">
        <v>65</v>
      </c>
      <c r="C353" s="98" t="s">
        <v>7</v>
      </c>
      <c r="D353" s="77" t="s">
        <v>974</v>
      </c>
      <c r="E353" s="12" t="s">
        <v>139</v>
      </c>
      <c r="F353" s="12" t="s">
        <v>44</v>
      </c>
      <c r="G353" s="12" t="s">
        <v>779</v>
      </c>
      <c r="H353" s="93">
        <v>25357</v>
      </c>
      <c r="I353" s="6" t="s">
        <v>780</v>
      </c>
      <c r="J353" s="183" t="s">
        <v>71</v>
      </c>
      <c r="K353" s="57" t="s">
        <v>490</v>
      </c>
      <c r="L353" s="176" t="s">
        <v>811</v>
      </c>
      <c r="M353" s="176" t="s">
        <v>140</v>
      </c>
      <c r="N353" s="180">
        <v>44104</v>
      </c>
      <c r="O353" s="61" t="s">
        <v>812</v>
      </c>
      <c r="P353" s="25"/>
      <c r="Q353" s="175"/>
      <c r="R353" s="175"/>
      <c r="S353" s="175"/>
      <c r="T353" s="175"/>
      <c r="U353" s="175"/>
      <c r="V353" s="175"/>
      <c r="W353" s="175"/>
      <c r="X353" s="175"/>
      <c r="Y353" s="175"/>
      <c r="Z353" s="175"/>
      <c r="AA353" s="175"/>
      <c r="AB353" s="175"/>
      <c r="AC353" s="175"/>
      <c r="AD353" s="175"/>
      <c r="AE353" s="175"/>
      <c r="AF353" s="175"/>
    </row>
    <row r="354" spans="1:32" s="150" customFormat="1" x14ac:dyDescent="0.2">
      <c r="A354" s="78" t="s">
        <v>34</v>
      </c>
      <c r="B354" s="98" t="s">
        <v>65</v>
      </c>
      <c r="C354" s="98" t="s">
        <v>7</v>
      </c>
      <c r="D354" s="77" t="s">
        <v>975</v>
      </c>
      <c r="E354" s="12" t="s">
        <v>139</v>
      </c>
      <c r="F354" s="12" t="s">
        <v>44</v>
      </c>
      <c r="G354" s="12" t="s">
        <v>779</v>
      </c>
      <c r="H354" s="93">
        <v>5981</v>
      </c>
      <c r="I354" s="6" t="s">
        <v>780</v>
      </c>
      <c r="J354" s="183" t="s">
        <v>72</v>
      </c>
      <c r="K354" s="57" t="s">
        <v>490</v>
      </c>
      <c r="L354" s="176" t="s">
        <v>811</v>
      </c>
      <c r="M354" s="176" t="s">
        <v>140</v>
      </c>
      <c r="N354" s="180">
        <v>44104</v>
      </c>
      <c r="O354" s="61" t="s">
        <v>812</v>
      </c>
      <c r="P354" s="25"/>
      <c r="Q354" s="175"/>
      <c r="R354" s="175"/>
      <c r="S354" s="175"/>
      <c r="T354" s="175"/>
      <c r="U354" s="175"/>
      <c r="V354" s="175"/>
      <c r="W354" s="175"/>
      <c r="X354" s="175"/>
      <c r="Y354" s="175"/>
      <c r="Z354" s="175"/>
      <c r="AA354" s="175"/>
      <c r="AB354" s="175"/>
      <c r="AC354" s="175"/>
      <c r="AD354" s="175"/>
      <c r="AE354" s="175"/>
      <c r="AF354" s="175"/>
    </row>
    <row r="355" spans="1:32" s="150" customFormat="1" x14ac:dyDescent="0.2">
      <c r="A355" s="78" t="s">
        <v>34</v>
      </c>
      <c r="B355" s="98" t="s">
        <v>65</v>
      </c>
      <c r="C355" s="98" t="s">
        <v>7</v>
      </c>
      <c r="D355" s="77" t="s">
        <v>976</v>
      </c>
      <c r="E355" s="12" t="s">
        <v>139</v>
      </c>
      <c r="F355" s="12" t="s">
        <v>44</v>
      </c>
      <c r="G355" s="12" t="s">
        <v>781</v>
      </c>
      <c r="H355" s="93">
        <v>12940</v>
      </c>
      <c r="I355" s="6" t="s">
        <v>782</v>
      </c>
      <c r="J355" s="183" t="s">
        <v>71</v>
      </c>
      <c r="K355" s="57" t="s">
        <v>490</v>
      </c>
      <c r="L355" s="176" t="s">
        <v>811</v>
      </c>
      <c r="M355" s="176" t="s">
        <v>140</v>
      </c>
      <c r="N355" s="180">
        <v>44104</v>
      </c>
      <c r="O355" s="61" t="s">
        <v>812</v>
      </c>
      <c r="P355" s="25"/>
      <c r="Q355" s="175"/>
      <c r="R355" s="175"/>
      <c r="S355" s="175"/>
      <c r="T355" s="175"/>
      <c r="U355" s="175"/>
      <c r="V355" s="175"/>
      <c r="W355" s="175"/>
      <c r="X355" s="175"/>
      <c r="Y355" s="175"/>
      <c r="Z355" s="175"/>
      <c r="AA355" s="175"/>
      <c r="AB355" s="175"/>
      <c r="AC355" s="175"/>
      <c r="AD355" s="175"/>
      <c r="AE355" s="175"/>
      <c r="AF355" s="175"/>
    </row>
    <row r="356" spans="1:32" s="150" customFormat="1" x14ac:dyDescent="0.2">
      <c r="A356" s="78" t="s">
        <v>34</v>
      </c>
      <c r="B356" s="98" t="s">
        <v>65</v>
      </c>
      <c r="C356" s="98" t="s">
        <v>7</v>
      </c>
      <c r="D356" s="77" t="s">
        <v>977</v>
      </c>
      <c r="E356" s="12" t="s">
        <v>139</v>
      </c>
      <c r="F356" s="12" t="s">
        <v>44</v>
      </c>
      <c r="G356" s="12" t="s">
        <v>781</v>
      </c>
      <c r="H356" s="93">
        <v>3053</v>
      </c>
      <c r="I356" s="6" t="s">
        <v>782</v>
      </c>
      <c r="J356" s="183" t="s">
        <v>72</v>
      </c>
      <c r="K356" s="57" t="s">
        <v>490</v>
      </c>
      <c r="L356" s="176" t="s">
        <v>811</v>
      </c>
      <c r="M356" s="176" t="s">
        <v>140</v>
      </c>
      <c r="N356" s="180">
        <v>44104</v>
      </c>
      <c r="O356" s="61" t="s">
        <v>812</v>
      </c>
      <c r="P356" s="25"/>
      <c r="Q356" s="175"/>
      <c r="R356" s="175"/>
      <c r="S356" s="175"/>
      <c r="T356" s="175"/>
      <c r="U356" s="175"/>
      <c r="V356" s="175"/>
      <c r="W356" s="175"/>
      <c r="X356" s="175"/>
      <c r="Y356" s="175"/>
      <c r="Z356" s="175"/>
      <c r="AA356" s="175"/>
      <c r="AB356" s="175"/>
      <c r="AC356" s="175"/>
      <c r="AD356" s="175"/>
      <c r="AE356" s="175"/>
      <c r="AF356" s="175"/>
    </row>
    <row r="357" spans="1:32" s="150" customFormat="1" x14ac:dyDescent="0.2">
      <c r="A357" s="78" t="s">
        <v>34</v>
      </c>
      <c r="B357" s="98" t="s">
        <v>65</v>
      </c>
      <c r="C357" s="98" t="s">
        <v>7</v>
      </c>
      <c r="D357" s="77" t="s">
        <v>978</v>
      </c>
      <c r="E357" s="12" t="s">
        <v>139</v>
      </c>
      <c r="F357" s="12" t="s">
        <v>44</v>
      </c>
      <c r="G357" s="12" t="s">
        <v>783</v>
      </c>
      <c r="H357" s="93">
        <v>23941</v>
      </c>
      <c r="I357" s="6" t="s">
        <v>784</v>
      </c>
      <c r="J357" s="183" t="s">
        <v>71</v>
      </c>
      <c r="K357" s="57" t="s">
        <v>490</v>
      </c>
      <c r="L357" s="176" t="s">
        <v>811</v>
      </c>
      <c r="M357" s="176" t="s">
        <v>140</v>
      </c>
      <c r="N357" s="180">
        <v>44104</v>
      </c>
      <c r="O357" s="61" t="s">
        <v>812</v>
      </c>
      <c r="P357" s="25"/>
      <c r="Q357" s="175"/>
      <c r="R357" s="175"/>
      <c r="S357" s="175"/>
      <c r="T357" s="175"/>
      <c r="U357" s="175"/>
      <c r="V357" s="175"/>
      <c r="W357" s="175"/>
      <c r="X357" s="175"/>
      <c r="Y357" s="175"/>
      <c r="Z357" s="175"/>
      <c r="AA357" s="175"/>
      <c r="AB357" s="175"/>
      <c r="AC357" s="175"/>
      <c r="AD357" s="175"/>
      <c r="AE357" s="175"/>
      <c r="AF357" s="175"/>
    </row>
    <row r="358" spans="1:32" s="150" customFormat="1" x14ac:dyDescent="0.2">
      <c r="A358" s="78" t="s">
        <v>34</v>
      </c>
      <c r="B358" s="98" t="s">
        <v>65</v>
      </c>
      <c r="C358" s="98" t="s">
        <v>7</v>
      </c>
      <c r="D358" s="77" t="s">
        <v>979</v>
      </c>
      <c r="E358" s="12" t="s">
        <v>139</v>
      </c>
      <c r="F358" s="12" t="s">
        <v>44</v>
      </c>
      <c r="G358" s="12" t="s">
        <v>783</v>
      </c>
      <c r="H358" s="93">
        <v>5648</v>
      </c>
      <c r="I358" s="6" t="s">
        <v>784</v>
      </c>
      <c r="J358" s="183" t="s">
        <v>72</v>
      </c>
      <c r="K358" s="57" t="s">
        <v>490</v>
      </c>
      <c r="L358" s="176" t="s">
        <v>811</v>
      </c>
      <c r="M358" s="176" t="s">
        <v>140</v>
      </c>
      <c r="N358" s="180">
        <v>44104</v>
      </c>
      <c r="O358" s="61" t="s">
        <v>812</v>
      </c>
      <c r="P358" s="25"/>
      <c r="Q358" s="175"/>
      <c r="R358" s="175"/>
      <c r="S358" s="175"/>
      <c r="T358" s="175"/>
      <c r="U358" s="175"/>
      <c r="V358" s="175"/>
      <c r="W358" s="175"/>
      <c r="X358" s="175"/>
      <c r="Y358" s="175"/>
      <c r="Z358" s="175"/>
      <c r="AA358" s="175"/>
      <c r="AB358" s="175"/>
      <c r="AC358" s="175"/>
      <c r="AD358" s="175"/>
      <c r="AE358" s="175"/>
      <c r="AF358" s="175"/>
    </row>
    <row r="359" spans="1:32" s="150" customFormat="1" ht="25.5" x14ac:dyDescent="0.2">
      <c r="A359" s="78" t="s">
        <v>34</v>
      </c>
      <c r="B359" s="98" t="s">
        <v>65</v>
      </c>
      <c r="C359" s="98" t="s">
        <v>7</v>
      </c>
      <c r="D359" s="77" t="s">
        <v>980</v>
      </c>
      <c r="E359" s="12" t="s">
        <v>139</v>
      </c>
      <c r="F359" s="12" t="s">
        <v>44</v>
      </c>
      <c r="G359" s="12" t="s">
        <v>785</v>
      </c>
      <c r="H359" s="93">
        <v>3996</v>
      </c>
      <c r="I359" s="6" t="s">
        <v>786</v>
      </c>
      <c r="J359" s="183" t="s">
        <v>71</v>
      </c>
      <c r="K359" s="57" t="s">
        <v>490</v>
      </c>
      <c r="L359" s="176" t="s">
        <v>811</v>
      </c>
      <c r="M359" s="176" t="s">
        <v>140</v>
      </c>
      <c r="N359" s="180">
        <v>44104</v>
      </c>
      <c r="O359" s="61" t="s">
        <v>812</v>
      </c>
      <c r="P359" s="25"/>
      <c r="Q359" s="175"/>
      <c r="R359" s="175"/>
      <c r="S359" s="175"/>
      <c r="T359" s="175"/>
      <c r="U359" s="175"/>
      <c r="V359" s="175"/>
      <c r="W359" s="175"/>
      <c r="X359" s="175"/>
      <c r="Y359" s="175"/>
      <c r="Z359" s="175"/>
      <c r="AA359" s="175"/>
      <c r="AB359" s="175"/>
      <c r="AC359" s="175"/>
      <c r="AD359" s="175"/>
      <c r="AE359" s="175"/>
      <c r="AF359" s="175"/>
    </row>
    <row r="360" spans="1:32" s="150" customFormat="1" ht="25.5" x14ac:dyDescent="0.2">
      <c r="A360" s="78" t="s">
        <v>34</v>
      </c>
      <c r="B360" s="98" t="s">
        <v>65</v>
      </c>
      <c r="C360" s="98" t="s">
        <v>7</v>
      </c>
      <c r="D360" s="77" t="s">
        <v>981</v>
      </c>
      <c r="E360" s="12" t="s">
        <v>139</v>
      </c>
      <c r="F360" s="12" t="s">
        <v>44</v>
      </c>
      <c r="G360" s="12" t="s">
        <v>785</v>
      </c>
      <c r="H360" s="93">
        <v>943</v>
      </c>
      <c r="I360" s="6" t="s">
        <v>786</v>
      </c>
      <c r="J360" s="183" t="s">
        <v>72</v>
      </c>
      <c r="K360" s="57" t="s">
        <v>490</v>
      </c>
      <c r="L360" s="176" t="s">
        <v>811</v>
      </c>
      <c r="M360" s="176" t="s">
        <v>140</v>
      </c>
      <c r="N360" s="180">
        <v>44104</v>
      </c>
      <c r="O360" s="61" t="s">
        <v>812</v>
      </c>
      <c r="P360" s="25"/>
      <c r="Q360" s="175"/>
      <c r="R360" s="175"/>
      <c r="S360" s="175"/>
      <c r="T360" s="175"/>
      <c r="U360" s="175"/>
      <c r="V360" s="175"/>
      <c r="W360" s="175"/>
      <c r="X360" s="175"/>
      <c r="Y360" s="175"/>
      <c r="Z360" s="175"/>
      <c r="AA360" s="175"/>
      <c r="AB360" s="175"/>
      <c r="AC360" s="175"/>
      <c r="AD360" s="175"/>
      <c r="AE360" s="175"/>
      <c r="AF360" s="175"/>
    </row>
    <row r="361" spans="1:32" s="150" customFormat="1" ht="25.5" x14ac:dyDescent="0.2">
      <c r="A361" s="78" t="s">
        <v>34</v>
      </c>
      <c r="B361" s="98" t="s">
        <v>65</v>
      </c>
      <c r="C361" s="98" t="s">
        <v>7</v>
      </c>
      <c r="D361" s="77" t="s">
        <v>982</v>
      </c>
      <c r="E361" s="12" t="s">
        <v>139</v>
      </c>
      <c r="F361" s="12" t="s">
        <v>44</v>
      </c>
      <c r="G361" s="12" t="s">
        <v>580</v>
      </c>
      <c r="H361" s="93">
        <v>16497</v>
      </c>
      <c r="I361" s="6" t="s">
        <v>157</v>
      </c>
      <c r="J361" s="183" t="s">
        <v>71</v>
      </c>
      <c r="K361" s="57" t="s">
        <v>490</v>
      </c>
      <c r="L361" s="176" t="s">
        <v>811</v>
      </c>
      <c r="M361" s="176" t="s">
        <v>140</v>
      </c>
      <c r="N361" s="180">
        <v>44104</v>
      </c>
      <c r="O361" s="61" t="s">
        <v>812</v>
      </c>
      <c r="P361" s="25"/>
      <c r="Q361" s="175"/>
      <c r="R361" s="175"/>
      <c r="S361" s="175"/>
      <c r="T361" s="175"/>
      <c r="U361" s="175"/>
      <c r="V361" s="175"/>
      <c r="W361" s="175"/>
      <c r="X361" s="175"/>
      <c r="Y361" s="175"/>
      <c r="Z361" s="175"/>
      <c r="AA361" s="175"/>
      <c r="AB361" s="175"/>
      <c r="AC361" s="175"/>
      <c r="AD361" s="175"/>
      <c r="AE361" s="175"/>
      <c r="AF361" s="175"/>
    </row>
    <row r="362" spans="1:32" s="150" customFormat="1" ht="25.5" x14ac:dyDescent="0.2">
      <c r="A362" s="78" t="s">
        <v>34</v>
      </c>
      <c r="B362" s="98" t="s">
        <v>65</v>
      </c>
      <c r="C362" s="98" t="s">
        <v>7</v>
      </c>
      <c r="D362" s="77" t="s">
        <v>983</v>
      </c>
      <c r="E362" s="12" t="s">
        <v>139</v>
      </c>
      <c r="F362" s="12" t="s">
        <v>44</v>
      </c>
      <c r="G362" s="12" t="s">
        <v>580</v>
      </c>
      <c r="H362" s="93">
        <v>3891</v>
      </c>
      <c r="I362" s="6" t="s">
        <v>157</v>
      </c>
      <c r="J362" s="183" t="s">
        <v>72</v>
      </c>
      <c r="K362" s="57" t="s">
        <v>490</v>
      </c>
      <c r="L362" s="176" t="s">
        <v>811</v>
      </c>
      <c r="M362" s="176" t="s">
        <v>140</v>
      </c>
      <c r="N362" s="180">
        <v>44104</v>
      </c>
      <c r="O362" s="61" t="s">
        <v>812</v>
      </c>
      <c r="P362" s="25"/>
      <c r="Q362" s="175"/>
      <c r="R362" s="175"/>
      <c r="S362" s="175"/>
      <c r="T362" s="175"/>
      <c r="U362" s="175"/>
      <c r="V362" s="175"/>
      <c r="W362" s="175"/>
      <c r="X362" s="175"/>
      <c r="Y362" s="175"/>
      <c r="Z362" s="175"/>
      <c r="AA362" s="175"/>
      <c r="AB362" s="175"/>
      <c r="AC362" s="175"/>
      <c r="AD362" s="175"/>
      <c r="AE362" s="175"/>
      <c r="AF362" s="175"/>
    </row>
    <row r="363" spans="1:32" s="150" customFormat="1" x14ac:dyDescent="0.2">
      <c r="A363" s="78" t="s">
        <v>34</v>
      </c>
      <c r="B363" s="98" t="s">
        <v>65</v>
      </c>
      <c r="C363" s="98" t="s">
        <v>7</v>
      </c>
      <c r="D363" s="77" t="s">
        <v>984</v>
      </c>
      <c r="E363" s="12" t="s">
        <v>139</v>
      </c>
      <c r="F363" s="12" t="s">
        <v>44</v>
      </c>
      <c r="G363" s="12" t="s">
        <v>787</v>
      </c>
      <c r="H363" s="93">
        <v>17952</v>
      </c>
      <c r="I363" s="6" t="s">
        <v>562</v>
      </c>
      <c r="J363" s="183" t="s">
        <v>71</v>
      </c>
      <c r="K363" s="57" t="s">
        <v>490</v>
      </c>
      <c r="L363" s="176" t="s">
        <v>811</v>
      </c>
      <c r="M363" s="176" t="s">
        <v>140</v>
      </c>
      <c r="N363" s="180">
        <v>44104</v>
      </c>
      <c r="O363" s="61" t="s">
        <v>812</v>
      </c>
      <c r="P363" s="25"/>
      <c r="Q363" s="175"/>
      <c r="R363" s="175"/>
      <c r="S363" s="175"/>
      <c r="T363" s="175"/>
      <c r="U363" s="175"/>
      <c r="V363" s="175"/>
      <c r="W363" s="175"/>
      <c r="X363" s="175"/>
      <c r="Y363" s="175"/>
      <c r="Z363" s="175"/>
      <c r="AA363" s="175"/>
      <c r="AB363" s="175"/>
      <c r="AC363" s="175"/>
      <c r="AD363" s="175"/>
      <c r="AE363" s="175"/>
      <c r="AF363" s="175"/>
    </row>
    <row r="364" spans="1:32" s="150" customFormat="1" x14ac:dyDescent="0.2">
      <c r="A364" s="78" t="s">
        <v>34</v>
      </c>
      <c r="B364" s="98" t="s">
        <v>65</v>
      </c>
      <c r="C364" s="98" t="s">
        <v>7</v>
      </c>
      <c r="D364" s="77" t="s">
        <v>985</v>
      </c>
      <c r="E364" s="12" t="s">
        <v>139</v>
      </c>
      <c r="F364" s="12" t="s">
        <v>44</v>
      </c>
      <c r="G364" s="12" t="s">
        <v>787</v>
      </c>
      <c r="H364" s="93">
        <v>4235</v>
      </c>
      <c r="I364" s="6" t="s">
        <v>562</v>
      </c>
      <c r="J364" s="183" t="s">
        <v>72</v>
      </c>
      <c r="K364" s="57" t="s">
        <v>490</v>
      </c>
      <c r="L364" s="176" t="s">
        <v>811</v>
      </c>
      <c r="M364" s="176" t="s">
        <v>140</v>
      </c>
      <c r="N364" s="180">
        <v>44104</v>
      </c>
      <c r="O364" s="61" t="s">
        <v>812</v>
      </c>
      <c r="P364" s="25"/>
      <c r="Q364" s="175"/>
      <c r="R364" s="175"/>
      <c r="S364" s="175"/>
      <c r="T364" s="175"/>
      <c r="U364" s="175"/>
      <c r="V364" s="175"/>
      <c r="W364" s="175"/>
      <c r="X364" s="175"/>
      <c r="Y364" s="175"/>
      <c r="Z364" s="175"/>
      <c r="AA364" s="175"/>
      <c r="AB364" s="175"/>
      <c r="AC364" s="175"/>
      <c r="AD364" s="175"/>
      <c r="AE364" s="175"/>
      <c r="AF364" s="175"/>
    </row>
    <row r="365" spans="1:32" s="150" customFormat="1" ht="38.25" x14ac:dyDescent="0.2">
      <c r="A365" s="78" t="s">
        <v>34</v>
      </c>
      <c r="B365" s="98" t="s">
        <v>65</v>
      </c>
      <c r="C365" s="98" t="s">
        <v>7</v>
      </c>
      <c r="D365" s="77" t="s">
        <v>986</v>
      </c>
      <c r="E365" s="12" t="s">
        <v>139</v>
      </c>
      <c r="F365" s="12" t="s">
        <v>44</v>
      </c>
      <c r="G365" s="12" t="s">
        <v>788</v>
      </c>
      <c r="H365" s="93">
        <v>10108</v>
      </c>
      <c r="I365" s="6" t="s">
        <v>789</v>
      </c>
      <c r="J365" s="183" t="s">
        <v>71</v>
      </c>
      <c r="K365" s="57" t="s">
        <v>490</v>
      </c>
      <c r="L365" s="176" t="s">
        <v>811</v>
      </c>
      <c r="M365" s="176" t="s">
        <v>140</v>
      </c>
      <c r="N365" s="180">
        <v>44104</v>
      </c>
      <c r="O365" s="61" t="s">
        <v>812</v>
      </c>
      <c r="P365" s="25"/>
      <c r="Q365" s="175"/>
      <c r="R365" s="175"/>
      <c r="S365" s="175"/>
      <c r="T365" s="175"/>
      <c r="U365" s="175"/>
      <c r="V365" s="175"/>
      <c r="W365" s="175"/>
      <c r="X365" s="175"/>
      <c r="Y365" s="175"/>
      <c r="Z365" s="175"/>
      <c r="AA365" s="175"/>
      <c r="AB365" s="175"/>
      <c r="AC365" s="175"/>
      <c r="AD365" s="175"/>
      <c r="AE365" s="175"/>
      <c r="AF365" s="175"/>
    </row>
    <row r="366" spans="1:32" s="150" customFormat="1" ht="38.25" x14ac:dyDescent="0.2">
      <c r="A366" s="78" t="s">
        <v>34</v>
      </c>
      <c r="B366" s="98" t="s">
        <v>65</v>
      </c>
      <c r="C366" s="98" t="s">
        <v>7</v>
      </c>
      <c r="D366" s="77" t="s">
        <v>987</v>
      </c>
      <c r="E366" s="12" t="s">
        <v>139</v>
      </c>
      <c r="F366" s="12" t="s">
        <v>44</v>
      </c>
      <c r="G366" s="12" t="s">
        <v>788</v>
      </c>
      <c r="H366" s="93">
        <v>2384</v>
      </c>
      <c r="I366" s="6" t="s">
        <v>789</v>
      </c>
      <c r="J366" s="183" t="s">
        <v>72</v>
      </c>
      <c r="K366" s="57" t="s">
        <v>490</v>
      </c>
      <c r="L366" s="176" t="s">
        <v>811</v>
      </c>
      <c r="M366" s="176" t="s">
        <v>140</v>
      </c>
      <c r="N366" s="180">
        <v>44104</v>
      </c>
      <c r="O366" s="61" t="s">
        <v>812</v>
      </c>
      <c r="P366" s="25"/>
      <c r="Q366" s="175"/>
      <c r="R366" s="175"/>
      <c r="S366" s="175"/>
      <c r="T366" s="175"/>
      <c r="U366" s="175"/>
      <c r="V366" s="175"/>
      <c r="W366" s="175"/>
      <c r="X366" s="175"/>
      <c r="Y366" s="175"/>
      <c r="Z366" s="175"/>
      <c r="AA366" s="175"/>
      <c r="AB366" s="175"/>
      <c r="AC366" s="175"/>
      <c r="AD366" s="175"/>
      <c r="AE366" s="175"/>
      <c r="AF366" s="175"/>
    </row>
    <row r="367" spans="1:32" s="150" customFormat="1" x14ac:dyDescent="0.2">
      <c r="A367" s="78" t="s">
        <v>34</v>
      </c>
      <c r="B367" s="98" t="s">
        <v>65</v>
      </c>
      <c r="C367" s="98" t="s">
        <v>7</v>
      </c>
      <c r="D367" s="77" t="s">
        <v>988</v>
      </c>
      <c r="E367" s="12" t="s">
        <v>139</v>
      </c>
      <c r="F367" s="12" t="s">
        <v>44</v>
      </c>
      <c r="G367" s="12" t="s">
        <v>790</v>
      </c>
      <c r="H367" s="93">
        <v>37768</v>
      </c>
      <c r="I367" s="6" t="s">
        <v>158</v>
      </c>
      <c r="J367" s="183" t="s">
        <v>71</v>
      </c>
      <c r="K367" s="57" t="s">
        <v>490</v>
      </c>
      <c r="L367" s="176" t="s">
        <v>811</v>
      </c>
      <c r="M367" s="176" t="s">
        <v>140</v>
      </c>
      <c r="N367" s="180">
        <v>44104</v>
      </c>
      <c r="O367" s="61" t="s">
        <v>812</v>
      </c>
      <c r="P367" s="25"/>
      <c r="Q367" s="175"/>
      <c r="R367" s="175"/>
      <c r="S367" s="175"/>
      <c r="T367" s="175"/>
      <c r="U367" s="175"/>
      <c r="V367" s="175"/>
      <c r="W367" s="175"/>
      <c r="X367" s="175"/>
      <c r="Y367" s="175"/>
      <c r="Z367" s="175"/>
      <c r="AA367" s="175"/>
      <c r="AB367" s="175"/>
      <c r="AC367" s="175"/>
      <c r="AD367" s="175"/>
      <c r="AE367" s="175"/>
      <c r="AF367" s="175"/>
    </row>
    <row r="368" spans="1:32" s="150" customFormat="1" x14ac:dyDescent="0.2">
      <c r="A368" s="78" t="s">
        <v>34</v>
      </c>
      <c r="B368" s="98" t="s">
        <v>65</v>
      </c>
      <c r="C368" s="98" t="s">
        <v>7</v>
      </c>
      <c r="D368" s="77" t="s">
        <v>989</v>
      </c>
      <c r="E368" s="12" t="s">
        <v>139</v>
      </c>
      <c r="F368" s="12" t="s">
        <v>44</v>
      </c>
      <c r="G368" s="12" t="s">
        <v>790</v>
      </c>
      <c r="H368" s="93">
        <v>8909</v>
      </c>
      <c r="I368" s="6" t="s">
        <v>158</v>
      </c>
      <c r="J368" s="183" t="s">
        <v>72</v>
      </c>
      <c r="K368" s="57" t="s">
        <v>490</v>
      </c>
      <c r="L368" s="176" t="s">
        <v>811</v>
      </c>
      <c r="M368" s="176" t="s">
        <v>140</v>
      </c>
      <c r="N368" s="180">
        <v>44104</v>
      </c>
      <c r="O368" s="61" t="s">
        <v>812</v>
      </c>
      <c r="P368" s="25"/>
      <c r="Q368" s="175"/>
      <c r="R368" s="175"/>
      <c r="S368" s="175"/>
      <c r="T368" s="175"/>
      <c r="U368" s="175"/>
      <c r="V368" s="175"/>
      <c r="W368" s="175"/>
      <c r="X368" s="175"/>
      <c r="Y368" s="175"/>
      <c r="Z368" s="175"/>
      <c r="AA368" s="175"/>
      <c r="AB368" s="175"/>
      <c r="AC368" s="175"/>
      <c r="AD368" s="175"/>
      <c r="AE368" s="175"/>
      <c r="AF368" s="175"/>
    </row>
    <row r="369" spans="1:32" s="150" customFormat="1" ht="25.5" x14ac:dyDescent="0.2">
      <c r="A369" s="78" t="s">
        <v>34</v>
      </c>
      <c r="B369" s="98" t="s">
        <v>65</v>
      </c>
      <c r="C369" s="98" t="s">
        <v>7</v>
      </c>
      <c r="D369" s="77" t="s">
        <v>990</v>
      </c>
      <c r="E369" s="12" t="s">
        <v>139</v>
      </c>
      <c r="F369" s="12" t="s">
        <v>44</v>
      </c>
      <c r="G369" s="12" t="s">
        <v>791</v>
      </c>
      <c r="H369" s="93">
        <v>7617</v>
      </c>
      <c r="I369" s="6" t="s">
        <v>792</v>
      </c>
      <c r="J369" s="183" t="s">
        <v>71</v>
      </c>
      <c r="K369" s="57" t="s">
        <v>490</v>
      </c>
      <c r="L369" s="176" t="s">
        <v>811</v>
      </c>
      <c r="M369" s="176" t="s">
        <v>140</v>
      </c>
      <c r="N369" s="180">
        <v>44104</v>
      </c>
      <c r="O369" s="61" t="s">
        <v>812</v>
      </c>
      <c r="P369" s="25"/>
      <c r="Q369" s="175"/>
      <c r="R369" s="175"/>
      <c r="S369" s="175"/>
      <c r="T369" s="175"/>
      <c r="U369" s="175"/>
      <c r="V369" s="175"/>
      <c r="W369" s="175"/>
      <c r="X369" s="175"/>
      <c r="Y369" s="175"/>
      <c r="Z369" s="175"/>
      <c r="AA369" s="175"/>
      <c r="AB369" s="175"/>
      <c r="AC369" s="175"/>
      <c r="AD369" s="175"/>
      <c r="AE369" s="175"/>
      <c r="AF369" s="175"/>
    </row>
    <row r="370" spans="1:32" s="150" customFormat="1" ht="25.5" x14ac:dyDescent="0.2">
      <c r="A370" s="78" t="s">
        <v>34</v>
      </c>
      <c r="B370" s="98" t="s">
        <v>65</v>
      </c>
      <c r="C370" s="98" t="s">
        <v>7</v>
      </c>
      <c r="D370" s="77" t="s">
        <v>991</v>
      </c>
      <c r="E370" s="12" t="s">
        <v>139</v>
      </c>
      <c r="F370" s="12" t="s">
        <v>44</v>
      </c>
      <c r="G370" s="12" t="s">
        <v>791</v>
      </c>
      <c r="H370" s="93">
        <v>1797</v>
      </c>
      <c r="I370" s="6" t="s">
        <v>792</v>
      </c>
      <c r="J370" s="183" t="s">
        <v>72</v>
      </c>
      <c r="K370" s="57" t="s">
        <v>490</v>
      </c>
      <c r="L370" s="176" t="s">
        <v>811</v>
      </c>
      <c r="M370" s="176" t="s">
        <v>140</v>
      </c>
      <c r="N370" s="180">
        <v>44104</v>
      </c>
      <c r="O370" s="61" t="s">
        <v>812</v>
      </c>
      <c r="P370" s="25"/>
      <c r="Q370" s="175"/>
      <c r="R370" s="175"/>
      <c r="S370" s="175"/>
      <c r="T370" s="175"/>
      <c r="U370" s="175"/>
      <c r="V370" s="175"/>
      <c r="W370" s="175"/>
      <c r="X370" s="175"/>
      <c r="Y370" s="175"/>
      <c r="Z370" s="175"/>
      <c r="AA370" s="175"/>
      <c r="AB370" s="175"/>
      <c r="AC370" s="175"/>
      <c r="AD370" s="175"/>
      <c r="AE370" s="175"/>
      <c r="AF370" s="175"/>
    </row>
    <row r="371" spans="1:32" s="150" customFormat="1" x14ac:dyDescent="0.2">
      <c r="A371" s="78" t="s">
        <v>34</v>
      </c>
      <c r="B371" s="98" t="s">
        <v>65</v>
      </c>
      <c r="C371" s="98" t="s">
        <v>7</v>
      </c>
      <c r="D371" s="77" t="s">
        <v>992</v>
      </c>
      <c r="E371" s="12" t="s">
        <v>139</v>
      </c>
      <c r="F371" s="12" t="s">
        <v>44</v>
      </c>
      <c r="G371" s="12" t="s">
        <v>793</v>
      </c>
      <c r="H371" s="93">
        <v>33272</v>
      </c>
      <c r="I371" s="6" t="s">
        <v>266</v>
      </c>
      <c r="J371" s="183" t="s">
        <v>71</v>
      </c>
      <c r="K371" s="57" t="s">
        <v>490</v>
      </c>
      <c r="L371" s="176" t="s">
        <v>811</v>
      </c>
      <c r="M371" s="176" t="s">
        <v>140</v>
      </c>
      <c r="N371" s="180">
        <v>44104</v>
      </c>
      <c r="O371" s="61" t="s">
        <v>812</v>
      </c>
      <c r="P371" s="25"/>
      <c r="Q371" s="175"/>
      <c r="R371" s="175"/>
      <c r="S371" s="175"/>
      <c r="T371" s="175"/>
      <c r="U371" s="175"/>
      <c r="V371" s="175"/>
      <c r="W371" s="175"/>
      <c r="X371" s="175"/>
      <c r="Y371" s="175"/>
      <c r="Z371" s="175"/>
      <c r="AA371" s="175"/>
      <c r="AB371" s="175"/>
      <c r="AC371" s="175"/>
      <c r="AD371" s="175"/>
      <c r="AE371" s="175"/>
      <c r="AF371" s="175"/>
    </row>
    <row r="372" spans="1:32" s="150" customFormat="1" x14ac:dyDescent="0.2">
      <c r="A372" s="78" t="s">
        <v>34</v>
      </c>
      <c r="B372" s="98" t="s">
        <v>65</v>
      </c>
      <c r="C372" s="98" t="s">
        <v>7</v>
      </c>
      <c r="D372" s="77" t="s">
        <v>993</v>
      </c>
      <c r="E372" s="12" t="s">
        <v>139</v>
      </c>
      <c r="F372" s="12" t="s">
        <v>44</v>
      </c>
      <c r="G372" s="12" t="s">
        <v>793</v>
      </c>
      <c r="H372" s="93">
        <v>7849</v>
      </c>
      <c r="I372" s="6" t="s">
        <v>266</v>
      </c>
      <c r="J372" s="183" t="s">
        <v>72</v>
      </c>
      <c r="K372" s="57" t="s">
        <v>490</v>
      </c>
      <c r="L372" s="176" t="s">
        <v>811</v>
      </c>
      <c r="M372" s="176" t="s">
        <v>140</v>
      </c>
      <c r="N372" s="180">
        <v>44104</v>
      </c>
      <c r="O372" s="61" t="s">
        <v>812</v>
      </c>
      <c r="P372" s="25"/>
      <c r="Q372" s="175"/>
      <c r="R372" s="175"/>
      <c r="S372" s="175"/>
      <c r="T372" s="175"/>
      <c r="U372" s="175"/>
      <c r="V372" s="175"/>
      <c r="W372" s="175"/>
      <c r="X372" s="175"/>
      <c r="Y372" s="175"/>
      <c r="Z372" s="175"/>
      <c r="AA372" s="175"/>
      <c r="AB372" s="175"/>
      <c r="AC372" s="175"/>
      <c r="AD372" s="175"/>
      <c r="AE372" s="175"/>
      <c r="AF372" s="175"/>
    </row>
    <row r="373" spans="1:32" s="150" customFormat="1" x14ac:dyDescent="0.2">
      <c r="A373" s="78" t="s">
        <v>34</v>
      </c>
      <c r="B373" s="98" t="s">
        <v>65</v>
      </c>
      <c r="C373" s="98" t="s">
        <v>7</v>
      </c>
      <c r="D373" s="77" t="s">
        <v>994</v>
      </c>
      <c r="E373" s="12" t="s">
        <v>139</v>
      </c>
      <c r="F373" s="12" t="s">
        <v>44</v>
      </c>
      <c r="G373" s="12" t="s">
        <v>794</v>
      </c>
      <c r="H373" s="93">
        <v>60675</v>
      </c>
      <c r="I373" s="6" t="s">
        <v>331</v>
      </c>
      <c r="J373" s="183" t="s">
        <v>71</v>
      </c>
      <c r="K373" s="57" t="s">
        <v>490</v>
      </c>
      <c r="L373" s="176" t="s">
        <v>811</v>
      </c>
      <c r="M373" s="176" t="s">
        <v>140</v>
      </c>
      <c r="N373" s="180">
        <v>44104</v>
      </c>
      <c r="O373" s="61" t="s">
        <v>812</v>
      </c>
      <c r="P373" s="25"/>
      <c r="Q373" s="175"/>
      <c r="R373" s="175"/>
      <c r="S373" s="175"/>
      <c r="T373" s="175"/>
      <c r="U373" s="175"/>
      <c r="V373" s="175"/>
      <c r="W373" s="175"/>
      <c r="X373" s="175"/>
      <c r="Y373" s="175"/>
      <c r="Z373" s="175"/>
      <c r="AA373" s="175"/>
      <c r="AB373" s="175"/>
      <c r="AC373" s="175"/>
      <c r="AD373" s="175"/>
      <c r="AE373" s="175"/>
      <c r="AF373" s="175"/>
    </row>
    <row r="374" spans="1:32" s="150" customFormat="1" x14ac:dyDescent="0.2">
      <c r="A374" s="78" t="s">
        <v>34</v>
      </c>
      <c r="B374" s="98" t="s">
        <v>65</v>
      </c>
      <c r="C374" s="98" t="s">
        <v>7</v>
      </c>
      <c r="D374" s="77" t="s">
        <v>995</v>
      </c>
      <c r="E374" s="12" t="s">
        <v>139</v>
      </c>
      <c r="F374" s="12" t="s">
        <v>44</v>
      </c>
      <c r="G374" s="12" t="s">
        <v>794</v>
      </c>
      <c r="H374" s="93">
        <v>14313</v>
      </c>
      <c r="I374" s="6" t="s">
        <v>331</v>
      </c>
      <c r="J374" s="183" t="s">
        <v>72</v>
      </c>
      <c r="K374" s="57" t="s">
        <v>490</v>
      </c>
      <c r="L374" s="176" t="s">
        <v>811</v>
      </c>
      <c r="M374" s="176" t="s">
        <v>140</v>
      </c>
      <c r="N374" s="180">
        <v>44104</v>
      </c>
      <c r="O374" s="61" t="s">
        <v>812</v>
      </c>
      <c r="P374" s="25"/>
      <c r="Q374" s="175"/>
      <c r="R374" s="175"/>
      <c r="S374" s="175"/>
      <c r="T374" s="175"/>
      <c r="U374" s="175"/>
      <c r="V374" s="175"/>
      <c r="W374" s="175"/>
      <c r="X374" s="175"/>
      <c r="Y374" s="175"/>
      <c r="Z374" s="175"/>
      <c r="AA374" s="175"/>
      <c r="AB374" s="175"/>
      <c r="AC374" s="175"/>
      <c r="AD374" s="175"/>
      <c r="AE374" s="175"/>
      <c r="AF374" s="175"/>
    </row>
    <row r="375" spans="1:32" s="150" customFormat="1" x14ac:dyDescent="0.2">
      <c r="A375" s="78" t="s">
        <v>34</v>
      </c>
      <c r="B375" s="98" t="s">
        <v>65</v>
      </c>
      <c r="C375" s="98" t="s">
        <v>7</v>
      </c>
      <c r="D375" s="77" t="s">
        <v>996</v>
      </c>
      <c r="E375" s="12" t="s">
        <v>139</v>
      </c>
      <c r="F375" s="12" t="s">
        <v>44</v>
      </c>
      <c r="G375" s="12" t="s">
        <v>795</v>
      </c>
      <c r="H375" s="93">
        <v>86300</v>
      </c>
      <c r="I375" s="6" t="s">
        <v>796</v>
      </c>
      <c r="J375" s="183" t="s">
        <v>71</v>
      </c>
      <c r="K375" s="57" t="s">
        <v>490</v>
      </c>
      <c r="L375" s="176" t="s">
        <v>811</v>
      </c>
      <c r="M375" s="176" t="s">
        <v>140</v>
      </c>
      <c r="N375" s="180">
        <v>44104</v>
      </c>
      <c r="O375" s="61" t="s">
        <v>812</v>
      </c>
      <c r="P375" s="25"/>
      <c r="Q375" s="175"/>
      <c r="R375" s="175"/>
      <c r="S375" s="175"/>
      <c r="T375" s="175"/>
      <c r="U375" s="175"/>
      <c r="V375" s="175"/>
      <c r="W375" s="175"/>
      <c r="X375" s="175"/>
      <c r="Y375" s="175"/>
      <c r="Z375" s="175"/>
      <c r="AA375" s="175"/>
      <c r="AB375" s="175"/>
      <c r="AC375" s="175"/>
      <c r="AD375" s="175"/>
      <c r="AE375" s="175"/>
      <c r="AF375" s="175"/>
    </row>
    <row r="376" spans="1:32" s="150" customFormat="1" x14ac:dyDescent="0.2">
      <c r="A376" s="78" t="s">
        <v>34</v>
      </c>
      <c r="B376" s="98" t="s">
        <v>65</v>
      </c>
      <c r="C376" s="98" t="s">
        <v>7</v>
      </c>
      <c r="D376" s="77" t="s">
        <v>997</v>
      </c>
      <c r="E376" s="12" t="s">
        <v>139</v>
      </c>
      <c r="F376" s="12" t="s">
        <v>44</v>
      </c>
      <c r="G376" s="12" t="s">
        <v>795</v>
      </c>
      <c r="H376" s="93">
        <v>20358</v>
      </c>
      <c r="I376" s="6" t="s">
        <v>796</v>
      </c>
      <c r="J376" s="183" t="s">
        <v>72</v>
      </c>
      <c r="K376" s="57" t="s">
        <v>490</v>
      </c>
      <c r="L376" s="176" t="s">
        <v>811</v>
      </c>
      <c r="M376" s="176" t="s">
        <v>140</v>
      </c>
      <c r="N376" s="180">
        <v>44104</v>
      </c>
      <c r="O376" s="61" t="s">
        <v>812</v>
      </c>
      <c r="P376" s="25"/>
      <c r="Q376" s="175"/>
      <c r="R376" s="175"/>
      <c r="S376" s="175"/>
      <c r="T376" s="175"/>
      <c r="U376" s="175"/>
      <c r="V376" s="175"/>
      <c r="W376" s="175"/>
      <c r="X376" s="175"/>
      <c r="Y376" s="175"/>
      <c r="Z376" s="175"/>
      <c r="AA376" s="175"/>
      <c r="AB376" s="175"/>
      <c r="AC376" s="175"/>
      <c r="AD376" s="175"/>
      <c r="AE376" s="175"/>
      <c r="AF376" s="175"/>
    </row>
    <row r="377" spans="1:32" s="150" customFormat="1" x14ac:dyDescent="0.2">
      <c r="A377" s="78" t="s">
        <v>34</v>
      </c>
      <c r="B377" s="98" t="s">
        <v>65</v>
      </c>
      <c r="C377" s="98" t="s">
        <v>7</v>
      </c>
      <c r="D377" s="77" t="s">
        <v>998</v>
      </c>
      <c r="E377" s="12" t="s">
        <v>108</v>
      </c>
      <c r="F377" s="12" t="s">
        <v>44</v>
      </c>
      <c r="G377" s="12" t="s">
        <v>749</v>
      </c>
      <c r="H377" s="93">
        <v>4576</v>
      </c>
      <c r="I377" s="6" t="s">
        <v>750</v>
      </c>
      <c r="J377" s="183" t="s">
        <v>71</v>
      </c>
      <c r="K377" s="57" t="s">
        <v>490</v>
      </c>
      <c r="L377" s="176" t="s">
        <v>814</v>
      </c>
      <c r="M377" s="176" t="s">
        <v>95</v>
      </c>
      <c r="N377" s="180"/>
      <c r="O377" s="61" t="s">
        <v>815</v>
      </c>
      <c r="P377" s="25"/>
      <c r="Q377" s="175"/>
      <c r="R377" s="175"/>
      <c r="S377" s="175"/>
      <c r="T377" s="175"/>
      <c r="U377" s="175"/>
      <c r="V377" s="175"/>
      <c r="W377" s="175"/>
      <c r="X377" s="175"/>
      <c r="Y377" s="175"/>
      <c r="Z377" s="175"/>
      <c r="AA377" s="175"/>
      <c r="AB377" s="175"/>
      <c r="AC377" s="175"/>
      <c r="AD377" s="175"/>
      <c r="AE377" s="175"/>
      <c r="AF377" s="175"/>
    </row>
    <row r="378" spans="1:32" s="150" customFormat="1" x14ac:dyDescent="0.2">
      <c r="A378" s="78" t="s">
        <v>34</v>
      </c>
      <c r="B378" s="98" t="s">
        <v>65</v>
      </c>
      <c r="C378" s="98" t="s">
        <v>7</v>
      </c>
      <c r="D378" s="77" t="s">
        <v>999</v>
      </c>
      <c r="E378" s="12" t="s">
        <v>108</v>
      </c>
      <c r="F378" s="12" t="s">
        <v>44</v>
      </c>
      <c r="G378" s="12" t="s">
        <v>749</v>
      </c>
      <c r="H378" s="93">
        <v>1079</v>
      </c>
      <c r="I378" s="6" t="s">
        <v>750</v>
      </c>
      <c r="J378" s="183" t="s">
        <v>72</v>
      </c>
      <c r="K378" s="57" t="s">
        <v>490</v>
      </c>
      <c r="L378" s="176" t="s">
        <v>814</v>
      </c>
      <c r="M378" s="176" t="s">
        <v>95</v>
      </c>
      <c r="N378" s="180"/>
      <c r="O378" s="61" t="s">
        <v>815</v>
      </c>
      <c r="P378" s="25"/>
      <c r="Q378" s="175"/>
      <c r="R378" s="175"/>
      <c r="S378" s="175"/>
      <c r="T378" s="175"/>
      <c r="U378" s="175"/>
      <c r="V378" s="175"/>
      <c r="W378" s="175"/>
      <c r="X378" s="175"/>
      <c r="Y378" s="175"/>
      <c r="Z378" s="175"/>
      <c r="AA378" s="175"/>
      <c r="AB378" s="175"/>
      <c r="AC378" s="175"/>
      <c r="AD378" s="175"/>
      <c r="AE378" s="175"/>
      <c r="AF378" s="175"/>
    </row>
    <row r="379" spans="1:32" s="150" customFormat="1" x14ac:dyDescent="0.2">
      <c r="A379" s="78" t="s">
        <v>34</v>
      </c>
      <c r="B379" s="98" t="s">
        <v>65</v>
      </c>
      <c r="C379" s="98" t="s">
        <v>7</v>
      </c>
      <c r="D379" s="77" t="s">
        <v>1000</v>
      </c>
      <c r="E379" s="12" t="s">
        <v>108</v>
      </c>
      <c r="F379" s="12" t="s">
        <v>44</v>
      </c>
      <c r="G379" s="12" t="s">
        <v>751</v>
      </c>
      <c r="H379" s="93">
        <v>1608</v>
      </c>
      <c r="I379" s="6" t="s">
        <v>96</v>
      </c>
      <c r="J379" s="183" t="s">
        <v>71</v>
      </c>
      <c r="K379" s="57" t="s">
        <v>490</v>
      </c>
      <c r="L379" s="176" t="s">
        <v>814</v>
      </c>
      <c r="M379" s="176" t="s">
        <v>95</v>
      </c>
      <c r="N379" s="180"/>
      <c r="O379" s="61" t="s">
        <v>815</v>
      </c>
      <c r="P379" s="25"/>
      <c r="Q379" s="175"/>
      <c r="R379" s="175"/>
      <c r="S379" s="175"/>
      <c r="T379" s="175"/>
      <c r="U379" s="175"/>
      <c r="V379" s="175"/>
      <c r="W379" s="175"/>
      <c r="X379" s="175"/>
      <c r="Y379" s="175"/>
      <c r="Z379" s="175"/>
      <c r="AA379" s="175"/>
      <c r="AB379" s="175"/>
      <c r="AC379" s="175"/>
      <c r="AD379" s="175"/>
      <c r="AE379" s="175"/>
      <c r="AF379" s="175"/>
    </row>
    <row r="380" spans="1:32" s="150" customFormat="1" x14ac:dyDescent="0.2">
      <c r="A380" s="78" t="s">
        <v>34</v>
      </c>
      <c r="B380" s="98" t="s">
        <v>65</v>
      </c>
      <c r="C380" s="98" t="s">
        <v>7</v>
      </c>
      <c r="D380" s="77" t="s">
        <v>1001</v>
      </c>
      <c r="E380" s="12" t="s">
        <v>108</v>
      </c>
      <c r="F380" s="12" t="s">
        <v>44</v>
      </c>
      <c r="G380" s="12" t="s">
        <v>751</v>
      </c>
      <c r="H380" s="93">
        <v>379</v>
      </c>
      <c r="I380" s="6" t="s">
        <v>96</v>
      </c>
      <c r="J380" s="183" t="s">
        <v>72</v>
      </c>
      <c r="K380" s="57" t="s">
        <v>490</v>
      </c>
      <c r="L380" s="176" t="s">
        <v>814</v>
      </c>
      <c r="M380" s="176" t="s">
        <v>95</v>
      </c>
      <c r="N380" s="180"/>
      <c r="O380" s="61" t="s">
        <v>815</v>
      </c>
      <c r="P380" s="25"/>
      <c r="Q380" s="175"/>
      <c r="R380" s="175"/>
      <c r="S380" s="175"/>
      <c r="T380" s="175"/>
      <c r="U380" s="175"/>
      <c r="V380" s="175"/>
      <c r="W380" s="175"/>
      <c r="X380" s="175"/>
      <c r="Y380" s="175"/>
      <c r="Z380" s="175"/>
      <c r="AA380" s="175"/>
      <c r="AB380" s="175"/>
      <c r="AC380" s="175"/>
      <c r="AD380" s="175"/>
      <c r="AE380" s="175"/>
      <c r="AF380" s="175"/>
    </row>
    <row r="381" spans="1:32" s="150" customFormat="1" x14ac:dyDescent="0.2">
      <c r="A381" s="78" t="s">
        <v>34</v>
      </c>
      <c r="B381" s="98" t="s">
        <v>65</v>
      </c>
      <c r="C381" s="98" t="s">
        <v>7</v>
      </c>
      <c r="D381" s="77" t="s">
        <v>1002</v>
      </c>
      <c r="E381" s="12" t="s">
        <v>108</v>
      </c>
      <c r="F381" s="12" t="s">
        <v>44</v>
      </c>
      <c r="G381" s="12" t="s">
        <v>114</v>
      </c>
      <c r="H381" s="93">
        <v>1524</v>
      </c>
      <c r="I381" s="6" t="s">
        <v>97</v>
      </c>
      <c r="J381" s="183" t="s">
        <v>71</v>
      </c>
      <c r="K381" s="57" t="s">
        <v>490</v>
      </c>
      <c r="L381" s="176" t="s">
        <v>814</v>
      </c>
      <c r="M381" s="176" t="s">
        <v>95</v>
      </c>
      <c r="N381" s="180"/>
      <c r="O381" s="61" t="s">
        <v>815</v>
      </c>
      <c r="P381" s="25"/>
      <c r="Q381" s="175"/>
      <c r="R381" s="175"/>
      <c r="S381" s="175"/>
      <c r="T381" s="175"/>
      <c r="U381" s="175"/>
      <c r="V381" s="175"/>
      <c r="W381" s="175"/>
      <c r="X381" s="175"/>
      <c r="Y381" s="175"/>
      <c r="Z381" s="175"/>
      <c r="AA381" s="175"/>
      <c r="AB381" s="175"/>
      <c r="AC381" s="175"/>
      <c r="AD381" s="175"/>
      <c r="AE381" s="175"/>
      <c r="AF381" s="175"/>
    </row>
    <row r="382" spans="1:32" s="150" customFormat="1" x14ac:dyDescent="0.2">
      <c r="A382" s="78" t="s">
        <v>34</v>
      </c>
      <c r="B382" s="98" t="s">
        <v>65</v>
      </c>
      <c r="C382" s="98" t="s">
        <v>7</v>
      </c>
      <c r="D382" s="77" t="s">
        <v>1003</v>
      </c>
      <c r="E382" s="12" t="s">
        <v>108</v>
      </c>
      <c r="F382" s="12" t="s">
        <v>44</v>
      </c>
      <c r="G382" s="12" t="s">
        <v>114</v>
      </c>
      <c r="H382" s="93">
        <v>360</v>
      </c>
      <c r="I382" s="6" t="s">
        <v>97</v>
      </c>
      <c r="J382" s="183" t="s">
        <v>72</v>
      </c>
      <c r="K382" s="57" t="s">
        <v>490</v>
      </c>
      <c r="L382" s="176" t="s">
        <v>814</v>
      </c>
      <c r="M382" s="176" t="s">
        <v>95</v>
      </c>
      <c r="N382" s="180"/>
      <c r="O382" s="61" t="s">
        <v>815</v>
      </c>
      <c r="P382" s="25"/>
      <c r="Q382" s="175"/>
      <c r="R382" s="175"/>
      <c r="S382" s="175"/>
      <c r="T382" s="175"/>
      <c r="U382" s="175"/>
      <c r="V382" s="175"/>
      <c r="W382" s="175"/>
      <c r="X382" s="175"/>
      <c r="Y382" s="175"/>
      <c r="Z382" s="175"/>
      <c r="AA382" s="175"/>
      <c r="AB382" s="175"/>
      <c r="AC382" s="175"/>
      <c r="AD382" s="175"/>
      <c r="AE382" s="175"/>
      <c r="AF382" s="175"/>
    </row>
    <row r="383" spans="1:32" s="150" customFormat="1" x14ac:dyDescent="0.2">
      <c r="A383" s="78" t="s">
        <v>34</v>
      </c>
      <c r="B383" s="98" t="s">
        <v>65</v>
      </c>
      <c r="C383" s="98" t="s">
        <v>7</v>
      </c>
      <c r="D383" s="77" t="s">
        <v>1004</v>
      </c>
      <c r="E383" s="12" t="s">
        <v>108</v>
      </c>
      <c r="F383" s="12" t="s">
        <v>44</v>
      </c>
      <c r="G383" s="12" t="s">
        <v>115</v>
      </c>
      <c r="H383" s="93">
        <v>4988</v>
      </c>
      <c r="I383" s="6" t="s">
        <v>98</v>
      </c>
      <c r="J383" s="183" t="s">
        <v>71</v>
      </c>
      <c r="K383" s="57" t="s">
        <v>490</v>
      </c>
      <c r="L383" s="176" t="s">
        <v>814</v>
      </c>
      <c r="M383" s="176" t="s">
        <v>95</v>
      </c>
      <c r="N383" s="180"/>
      <c r="O383" s="61" t="s">
        <v>815</v>
      </c>
      <c r="P383" s="25"/>
      <c r="Q383" s="175"/>
      <c r="R383" s="175"/>
      <c r="S383" s="175"/>
      <c r="T383" s="175"/>
      <c r="U383" s="175"/>
      <c r="V383" s="175"/>
      <c r="W383" s="175"/>
      <c r="X383" s="175"/>
      <c r="Y383" s="175"/>
      <c r="Z383" s="175"/>
      <c r="AA383" s="175"/>
      <c r="AB383" s="175"/>
      <c r="AC383" s="175"/>
      <c r="AD383" s="175"/>
      <c r="AE383" s="175"/>
      <c r="AF383" s="175"/>
    </row>
    <row r="384" spans="1:32" s="150" customFormat="1" x14ac:dyDescent="0.2">
      <c r="A384" s="78" t="s">
        <v>34</v>
      </c>
      <c r="B384" s="98" t="s">
        <v>65</v>
      </c>
      <c r="C384" s="98" t="s">
        <v>7</v>
      </c>
      <c r="D384" s="77" t="s">
        <v>1005</v>
      </c>
      <c r="E384" s="12" t="s">
        <v>108</v>
      </c>
      <c r="F384" s="12" t="s">
        <v>44</v>
      </c>
      <c r="G384" s="12" t="s">
        <v>115</v>
      </c>
      <c r="H384" s="93">
        <v>1177</v>
      </c>
      <c r="I384" s="6" t="s">
        <v>98</v>
      </c>
      <c r="J384" s="183" t="s">
        <v>72</v>
      </c>
      <c r="K384" s="57" t="s">
        <v>490</v>
      </c>
      <c r="L384" s="176" t="s">
        <v>814</v>
      </c>
      <c r="M384" s="176" t="s">
        <v>95</v>
      </c>
      <c r="N384" s="180"/>
      <c r="O384" s="61" t="s">
        <v>815</v>
      </c>
      <c r="P384" s="25"/>
      <c r="Q384" s="175"/>
      <c r="R384" s="175"/>
      <c r="S384" s="175"/>
      <c r="T384" s="175"/>
      <c r="U384" s="175"/>
      <c r="V384" s="175"/>
      <c r="W384" s="175"/>
      <c r="X384" s="175"/>
      <c r="Y384" s="175"/>
      <c r="Z384" s="175"/>
      <c r="AA384" s="175"/>
      <c r="AB384" s="175"/>
      <c r="AC384" s="175"/>
      <c r="AD384" s="175"/>
      <c r="AE384" s="175"/>
      <c r="AF384" s="175"/>
    </row>
    <row r="385" spans="1:32" s="150" customFormat="1" x14ac:dyDescent="0.2">
      <c r="A385" s="78" t="s">
        <v>34</v>
      </c>
      <c r="B385" s="98" t="s">
        <v>65</v>
      </c>
      <c r="C385" s="98" t="s">
        <v>7</v>
      </c>
      <c r="D385" s="77" t="s">
        <v>1006</v>
      </c>
      <c r="E385" s="12" t="s">
        <v>108</v>
      </c>
      <c r="F385" s="12" t="s">
        <v>44</v>
      </c>
      <c r="G385" s="12" t="s">
        <v>752</v>
      </c>
      <c r="H385" s="93">
        <v>2000</v>
      </c>
      <c r="I385" s="6" t="s">
        <v>753</v>
      </c>
      <c r="J385" s="183" t="s">
        <v>71</v>
      </c>
      <c r="K385" s="57" t="s">
        <v>490</v>
      </c>
      <c r="L385" s="176" t="s">
        <v>814</v>
      </c>
      <c r="M385" s="176" t="s">
        <v>95</v>
      </c>
      <c r="N385" s="180"/>
      <c r="O385" s="61" t="s">
        <v>815</v>
      </c>
      <c r="P385" s="25"/>
      <c r="Q385" s="175"/>
      <c r="R385" s="175"/>
      <c r="S385" s="175"/>
      <c r="T385" s="175"/>
      <c r="U385" s="175"/>
      <c r="V385" s="175"/>
      <c r="W385" s="175"/>
      <c r="X385" s="175"/>
      <c r="Y385" s="175"/>
      <c r="Z385" s="175"/>
      <c r="AA385" s="175"/>
      <c r="AB385" s="175"/>
      <c r="AC385" s="175"/>
      <c r="AD385" s="175"/>
      <c r="AE385" s="175"/>
      <c r="AF385" s="175"/>
    </row>
    <row r="386" spans="1:32" s="150" customFormat="1" x14ac:dyDescent="0.2">
      <c r="A386" s="78" t="s">
        <v>34</v>
      </c>
      <c r="B386" s="98" t="s">
        <v>65</v>
      </c>
      <c r="C386" s="98" t="s">
        <v>7</v>
      </c>
      <c r="D386" s="77" t="s">
        <v>1007</v>
      </c>
      <c r="E386" s="12" t="s">
        <v>108</v>
      </c>
      <c r="F386" s="12" t="s">
        <v>44</v>
      </c>
      <c r="G386" s="12" t="s">
        <v>752</v>
      </c>
      <c r="H386" s="93">
        <v>472</v>
      </c>
      <c r="I386" s="6" t="s">
        <v>753</v>
      </c>
      <c r="J386" s="183" t="s">
        <v>72</v>
      </c>
      <c r="K386" s="57" t="s">
        <v>490</v>
      </c>
      <c r="L386" s="176" t="s">
        <v>814</v>
      </c>
      <c r="M386" s="176" t="s">
        <v>95</v>
      </c>
      <c r="N386" s="180"/>
      <c r="O386" s="61" t="s">
        <v>815</v>
      </c>
      <c r="P386" s="25"/>
      <c r="Q386" s="175"/>
      <c r="R386" s="175"/>
      <c r="S386" s="175"/>
      <c r="T386" s="175"/>
      <c r="U386" s="175"/>
      <c r="V386" s="175"/>
      <c r="W386" s="175"/>
      <c r="X386" s="175"/>
      <c r="Y386" s="175"/>
      <c r="Z386" s="175"/>
      <c r="AA386" s="175"/>
      <c r="AB386" s="175"/>
      <c r="AC386" s="175"/>
      <c r="AD386" s="175"/>
      <c r="AE386" s="175"/>
      <c r="AF386" s="175"/>
    </row>
    <row r="387" spans="1:32" s="150" customFormat="1" x14ac:dyDescent="0.2">
      <c r="A387" s="78" t="s">
        <v>34</v>
      </c>
      <c r="B387" s="98" t="s">
        <v>65</v>
      </c>
      <c r="C387" s="98" t="s">
        <v>7</v>
      </c>
      <c r="D387" s="77" t="s">
        <v>1008</v>
      </c>
      <c r="E387" s="12" t="s">
        <v>108</v>
      </c>
      <c r="F387" s="12" t="s">
        <v>44</v>
      </c>
      <c r="G387" s="12" t="s">
        <v>116</v>
      </c>
      <c r="H387" s="93">
        <v>6956</v>
      </c>
      <c r="I387" s="6" t="s">
        <v>99</v>
      </c>
      <c r="J387" s="183" t="s">
        <v>71</v>
      </c>
      <c r="K387" s="57" t="s">
        <v>490</v>
      </c>
      <c r="L387" s="176" t="s">
        <v>814</v>
      </c>
      <c r="M387" s="176" t="s">
        <v>95</v>
      </c>
      <c r="N387" s="180"/>
      <c r="O387" s="61" t="s">
        <v>815</v>
      </c>
      <c r="P387" s="25"/>
      <c r="Q387" s="175"/>
      <c r="R387" s="175"/>
      <c r="S387" s="175"/>
      <c r="T387" s="175"/>
      <c r="U387" s="175"/>
      <c r="V387" s="175"/>
      <c r="W387" s="175"/>
      <c r="X387" s="175"/>
      <c r="Y387" s="175"/>
      <c r="Z387" s="175"/>
      <c r="AA387" s="175"/>
      <c r="AB387" s="175"/>
      <c r="AC387" s="175"/>
      <c r="AD387" s="175"/>
      <c r="AE387" s="175"/>
      <c r="AF387" s="175"/>
    </row>
    <row r="388" spans="1:32" s="150" customFormat="1" x14ac:dyDescent="0.2">
      <c r="A388" s="78" t="s">
        <v>34</v>
      </c>
      <c r="B388" s="98" t="s">
        <v>65</v>
      </c>
      <c r="C388" s="98" t="s">
        <v>7</v>
      </c>
      <c r="D388" s="77" t="s">
        <v>1009</v>
      </c>
      <c r="E388" s="12" t="s">
        <v>108</v>
      </c>
      <c r="F388" s="12" t="s">
        <v>44</v>
      </c>
      <c r="G388" s="12" t="s">
        <v>116</v>
      </c>
      <c r="H388" s="93">
        <v>1641</v>
      </c>
      <c r="I388" s="6" t="s">
        <v>99</v>
      </c>
      <c r="J388" s="183" t="s">
        <v>72</v>
      </c>
      <c r="K388" s="57" t="s">
        <v>490</v>
      </c>
      <c r="L388" s="176" t="s">
        <v>814</v>
      </c>
      <c r="M388" s="176" t="s">
        <v>95</v>
      </c>
      <c r="N388" s="180"/>
      <c r="O388" s="61" t="s">
        <v>815</v>
      </c>
      <c r="P388" s="25"/>
      <c r="Q388" s="175"/>
      <c r="R388" s="175"/>
      <c r="S388" s="175"/>
      <c r="T388" s="175"/>
      <c r="U388" s="175"/>
      <c r="V388" s="175"/>
      <c r="W388" s="175"/>
      <c r="X388" s="175"/>
      <c r="Y388" s="175"/>
      <c r="Z388" s="175"/>
      <c r="AA388" s="175"/>
      <c r="AB388" s="175"/>
      <c r="AC388" s="175"/>
      <c r="AD388" s="175"/>
      <c r="AE388" s="175"/>
      <c r="AF388" s="175"/>
    </row>
    <row r="389" spans="1:32" s="150" customFormat="1" x14ac:dyDescent="0.2">
      <c r="A389" s="78" t="s">
        <v>34</v>
      </c>
      <c r="B389" s="98" t="s">
        <v>65</v>
      </c>
      <c r="C389" s="98" t="s">
        <v>7</v>
      </c>
      <c r="D389" s="77" t="s">
        <v>1010</v>
      </c>
      <c r="E389" s="12" t="s">
        <v>108</v>
      </c>
      <c r="F389" s="12" t="s">
        <v>44</v>
      </c>
      <c r="G389" s="12" t="s">
        <v>132</v>
      </c>
      <c r="H389" s="93">
        <v>2784</v>
      </c>
      <c r="I389" s="6" t="s">
        <v>100</v>
      </c>
      <c r="J389" s="183" t="s">
        <v>71</v>
      </c>
      <c r="K389" s="57" t="s">
        <v>490</v>
      </c>
      <c r="L389" s="176" t="s">
        <v>814</v>
      </c>
      <c r="M389" s="176" t="s">
        <v>95</v>
      </c>
      <c r="N389" s="180"/>
      <c r="O389" s="61" t="s">
        <v>815</v>
      </c>
      <c r="P389" s="25"/>
      <c r="Q389" s="175"/>
      <c r="R389" s="175"/>
      <c r="S389" s="175"/>
      <c r="T389" s="175"/>
      <c r="U389" s="175"/>
      <c r="V389" s="175"/>
      <c r="W389" s="175"/>
      <c r="X389" s="175"/>
      <c r="Y389" s="175"/>
      <c r="Z389" s="175"/>
      <c r="AA389" s="175"/>
      <c r="AB389" s="175"/>
      <c r="AC389" s="175"/>
      <c r="AD389" s="175"/>
      <c r="AE389" s="175"/>
      <c r="AF389" s="175"/>
    </row>
    <row r="390" spans="1:32" s="150" customFormat="1" x14ac:dyDescent="0.2">
      <c r="A390" s="78" t="s">
        <v>34</v>
      </c>
      <c r="B390" s="98" t="s">
        <v>65</v>
      </c>
      <c r="C390" s="98" t="s">
        <v>7</v>
      </c>
      <c r="D390" s="77" t="s">
        <v>1011</v>
      </c>
      <c r="E390" s="12" t="s">
        <v>108</v>
      </c>
      <c r="F390" s="12" t="s">
        <v>44</v>
      </c>
      <c r="G390" s="12" t="s">
        <v>132</v>
      </c>
      <c r="H390" s="93">
        <v>657</v>
      </c>
      <c r="I390" s="6" t="s">
        <v>100</v>
      </c>
      <c r="J390" s="183" t="s">
        <v>72</v>
      </c>
      <c r="K390" s="57" t="s">
        <v>490</v>
      </c>
      <c r="L390" s="176" t="s">
        <v>814</v>
      </c>
      <c r="M390" s="176" t="s">
        <v>95</v>
      </c>
      <c r="N390" s="180"/>
      <c r="O390" s="61" t="s">
        <v>815</v>
      </c>
      <c r="P390" s="25"/>
      <c r="Q390" s="175"/>
      <c r="R390" s="175"/>
      <c r="S390" s="175"/>
      <c r="T390" s="175"/>
      <c r="U390" s="175"/>
      <c r="V390" s="175"/>
      <c r="W390" s="175"/>
      <c r="X390" s="175"/>
      <c r="Y390" s="175"/>
      <c r="Z390" s="175"/>
      <c r="AA390" s="175"/>
      <c r="AB390" s="175"/>
      <c r="AC390" s="175"/>
      <c r="AD390" s="175"/>
      <c r="AE390" s="175"/>
      <c r="AF390" s="175"/>
    </row>
    <row r="391" spans="1:32" s="150" customFormat="1" x14ac:dyDescent="0.2">
      <c r="A391" s="78" t="s">
        <v>34</v>
      </c>
      <c r="B391" s="98" t="s">
        <v>65</v>
      </c>
      <c r="C391" s="98" t="s">
        <v>7</v>
      </c>
      <c r="D391" s="77" t="s">
        <v>1012</v>
      </c>
      <c r="E391" s="12" t="s">
        <v>108</v>
      </c>
      <c r="F391" s="12" t="s">
        <v>44</v>
      </c>
      <c r="G391" s="12" t="s">
        <v>564</v>
      </c>
      <c r="H391" s="93">
        <v>4168</v>
      </c>
      <c r="I391" s="6" t="s">
        <v>565</v>
      </c>
      <c r="J391" s="183" t="s">
        <v>71</v>
      </c>
      <c r="K391" s="57" t="s">
        <v>490</v>
      </c>
      <c r="L391" s="176" t="s">
        <v>816</v>
      </c>
      <c r="M391" s="176" t="s">
        <v>95</v>
      </c>
      <c r="N391" s="180"/>
      <c r="O391" s="61" t="s">
        <v>815</v>
      </c>
      <c r="P391" s="25"/>
      <c r="Q391" s="175"/>
      <c r="R391" s="175"/>
      <c r="S391" s="175"/>
      <c r="T391" s="175"/>
      <c r="U391" s="175"/>
      <c r="V391" s="175"/>
      <c r="W391" s="175"/>
      <c r="X391" s="175"/>
      <c r="Y391" s="175"/>
      <c r="Z391" s="175"/>
      <c r="AA391" s="175"/>
      <c r="AB391" s="175"/>
      <c r="AC391" s="175"/>
      <c r="AD391" s="175"/>
      <c r="AE391" s="175"/>
      <c r="AF391" s="175"/>
    </row>
    <row r="392" spans="1:32" s="150" customFormat="1" x14ac:dyDescent="0.2">
      <c r="A392" s="78" t="s">
        <v>34</v>
      </c>
      <c r="B392" s="98" t="s">
        <v>65</v>
      </c>
      <c r="C392" s="98" t="s">
        <v>7</v>
      </c>
      <c r="D392" s="77" t="s">
        <v>1013</v>
      </c>
      <c r="E392" s="12" t="s">
        <v>108</v>
      </c>
      <c r="F392" s="12" t="s">
        <v>44</v>
      </c>
      <c r="G392" s="12" t="s">
        <v>564</v>
      </c>
      <c r="H392" s="93">
        <v>983</v>
      </c>
      <c r="I392" s="6" t="s">
        <v>565</v>
      </c>
      <c r="J392" s="183" t="s">
        <v>72</v>
      </c>
      <c r="K392" s="57" t="s">
        <v>490</v>
      </c>
      <c r="L392" s="176" t="s">
        <v>816</v>
      </c>
      <c r="M392" s="176" t="s">
        <v>95</v>
      </c>
      <c r="N392" s="180"/>
      <c r="O392" s="61" t="s">
        <v>815</v>
      </c>
      <c r="P392" s="25"/>
      <c r="Q392" s="175"/>
      <c r="R392" s="175"/>
      <c r="S392" s="175"/>
      <c r="T392" s="175"/>
      <c r="U392" s="175"/>
      <c r="V392" s="175"/>
      <c r="W392" s="175"/>
      <c r="X392" s="175"/>
      <c r="Y392" s="175"/>
      <c r="Z392" s="175"/>
      <c r="AA392" s="175"/>
      <c r="AB392" s="175"/>
      <c r="AC392" s="175"/>
      <c r="AD392" s="175"/>
      <c r="AE392" s="175"/>
      <c r="AF392" s="175"/>
    </row>
    <row r="393" spans="1:32" s="150" customFormat="1" ht="25.5" x14ac:dyDescent="0.2">
      <c r="A393" s="78" t="s">
        <v>34</v>
      </c>
      <c r="B393" s="98" t="s">
        <v>65</v>
      </c>
      <c r="C393" s="98" t="s">
        <v>7</v>
      </c>
      <c r="D393" s="77" t="s">
        <v>1014</v>
      </c>
      <c r="E393" s="12" t="s">
        <v>108</v>
      </c>
      <c r="F393" s="12" t="s">
        <v>44</v>
      </c>
      <c r="G393" s="12" t="s">
        <v>754</v>
      </c>
      <c r="H393" s="93">
        <v>8008</v>
      </c>
      <c r="I393" s="6" t="s">
        <v>293</v>
      </c>
      <c r="J393" s="183" t="s">
        <v>71</v>
      </c>
      <c r="K393" s="57" t="s">
        <v>490</v>
      </c>
      <c r="L393" s="176" t="s">
        <v>814</v>
      </c>
      <c r="M393" s="176" t="s">
        <v>95</v>
      </c>
      <c r="N393" s="180"/>
      <c r="O393" s="61" t="s">
        <v>815</v>
      </c>
      <c r="P393" s="25"/>
      <c r="Q393" s="175"/>
      <c r="R393" s="175"/>
      <c r="S393" s="175"/>
      <c r="T393" s="175"/>
      <c r="U393" s="175"/>
      <c r="V393" s="175"/>
      <c r="W393" s="175"/>
      <c r="X393" s="175"/>
      <c r="Y393" s="175"/>
      <c r="Z393" s="175"/>
      <c r="AA393" s="175"/>
      <c r="AB393" s="175"/>
      <c r="AC393" s="175"/>
      <c r="AD393" s="175"/>
      <c r="AE393" s="175"/>
      <c r="AF393" s="175"/>
    </row>
    <row r="394" spans="1:32" s="150" customFormat="1" ht="25.5" x14ac:dyDescent="0.2">
      <c r="A394" s="78" t="s">
        <v>34</v>
      </c>
      <c r="B394" s="98" t="s">
        <v>65</v>
      </c>
      <c r="C394" s="98" t="s">
        <v>7</v>
      </c>
      <c r="D394" s="77" t="s">
        <v>1015</v>
      </c>
      <c r="E394" s="12" t="s">
        <v>108</v>
      </c>
      <c r="F394" s="12" t="s">
        <v>44</v>
      </c>
      <c r="G394" s="12" t="s">
        <v>754</v>
      </c>
      <c r="H394" s="93">
        <v>1889</v>
      </c>
      <c r="I394" s="6" t="s">
        <v>293</v>
      </c>
      <c r="J394" s="183" t="s">
        <v>72</v>
      </c>
      <c r="K394" s="57" t="s">
        <v>490</v>
      </c>
      <c r="L394" s="176" t="s">
        <v>814</v>
      </c>
      <c r="M394" s="176" t="s">
        <v>95</v>
      </c>
      <c r="N394" s="180"/>
      <c r="O394" s="61" t="s">
        <v>815</v>
      </c>
      <c r="P394" s="25"/>
      <c r="Q394" s="175"/>
      <c r="R394" s="175"/>
      <c r="S394" s="175"/>
      <c r="T394" s="175"/>
      <c r="U394" s="175"/>
      <c r="V394" s="175"/>
      <c r="W394" s="175"/>
      <c r="X394" s="175"/>
      <c r="Y394" s="175"/>
      <c r="Z394" s="175"/>
      <c r="AA394" s="175"/>
      <c r="AB394" s="175"/>
      <c r="AC394" s="175"/>
      <c r="AD394" s="175"/>
      <c r="AE394" s="175"/>
      <c r="AF394" s="175"/>
    </row>
    <row r="395" spans="1:32" s="150" customFormat="1" x14ac:dyDescent="0.2">
      <c r="A395" s="78" t="s">
        <v>34</v>
      </c>
      <c r="B395" s="98" t="s">
        <v>65</v>
      </c>
      <c r="C395" s="98" t="s">
        <v>7</v>
      </c>
      <c r="D395" s="77" t="s">
        <v>1016</v>
      </c>
      <c r="E395" s="12" t="s">
        <v>108</v>
      </c>
      <c r="F395" s="12" t="s">
        <v>44</v>
      </c>
      <c r="G395" s="12" t="s">
        <v>117</v>
      </c>
      <c r="H395" s="93">
        <v>2580</v>
      </c>
      <c r="I395" s="6" t="s">
        <v>101</v>
      </c>
      <c r="J395" s="183" t="s">
        <v>71</v>
      </c>
      <c r="K395" s="57" t="s">
        <v>490</v>
      </c>
      <c r="L395" s="176" t="s">
        <v>814</v>
      </c>
      <c r="M395" s="176" t="s">
        <v>95</v>
      </c>
      <c r="N395" s="180"/>
      <c r="O395" s="61" t="s">
        <v>815</v>
      </c>
      <c r="P395" s="25"/>
      <c r="Q395" s="175"/>
      <c r="R395" s="175"/>
      <c r="S395" s="175"/>
      <c r="T395" s="175"/>
      <c r="U395" s="175"/>
      <c r="V395" s="175"/>
      <c r="W395" s="175"/>
      <c r="X395" s="175"/>
      <c r="Y395" s="175"/>
      <c r="Z395" s="175"/>
      <c r="AA395" s="175"/>
      <c r="AB395" s="175"/>
      <c r="AC395" s="175"/>
      <c r="AD395" s="175"/>
      <c r="AE395" s="175"/>
      <c r="AF395" s="175"/>
    </row>
    <row r="396" spans="1:32" s="150" customFormat="1" x14ac:dyDescent="0.2">
      <c r="A396" s="78" t="s">
        <v>34</v>
      </c>
      <c r="B396" s="98" t="s">
        <v>65</v>
      </c>
      <c r="C396" s="98" t="s">
        <v>7</v>
      </c>
      <c r="D396" s="77" t="s">
        <v>1017</v>
      </c>
      <c r="E396" s="12" t="s">
        <v>108</v>
      </c>
      <c r="F396" s="12" t="s">
        <v>44</v>
      </c>
      <c r="G396" s="12" t="s">
        <v>117</v>
      </c>
      <c r="H396" s="93">
        <v>609</v>
      </c>
      <c r="I396" s="6" t="s">
        <v>101</v>
      </c>
      <c r="J396" s="183" t="s">
        <v>72</v>
      </c>
      <c r="K396" s="57" t="s">
        <v>490</v>
      </c>
      <c r="L396" s="176" t="s">
        <v>814</v>
      </c>
      <c r="M396" s="176" t="s">
        <v>95</v>
      </c>
      <c r="N396" s="180"/>
      <c r="O396" s="61" t="s">
        <v>815</v>
      </c>
      <c r="P396" s="25"/>
      <c r="Q396" s="175"/>
      <c r="R396" s="175"/>
      <c r="S396" s="175"/>
      <c r="T396" s="175"/>
      <c r="U396" s="175"/>
      <c r="V396" s="175"/>
      <c r="W396" s="175"/>
      <c r="X396" s="175"/>
      <c r="Y396" s="175"/>
      <c r="Z396" s="175"/>
      <c r="AA396" s="175"/>
      <c r="AB396" s="175"/>
      <c r="AC396" s="175"/>
      <c r="AD396" s="175"/>
      <c r="AE396" s="175"/>
      <c r="AF396" s="175"/>
    </row>
    <row r="397" spans="1:32" s="150" customFormat="1" x14ac:dyDescent="0.2">
      <c r="A397" s="78" t="s">
        <v>34</v>
      </c>
      <c r="B397" s="98" t="s">
        <v>65</v>
      </c>
      <c r="C397" s="98" t="s">
        <v>7</v>
      </c>
      <c r="D397" s="77" t="s">
        <v>1018</v>
      </c>
      <c r="E397" s="12" t="s">
        <v>108</v>
      </c>
      <c r="F397" s="12" t="s">
        <v>44</v>
      </c>
      <c r="G397" s="12" t="s">
        <v>118</v>
      </c>
      <c r="H397" s="93">
        <v>8520</v>
      </c>
      <c r="I397" s="6" t="s">
        <v>102</v>
      </c>
      <c r="J397" s="183" t="s">
        <v>71</v>
      </c>
      <c r="K397" s="57" t="s">
        <v>490</v>
      </c>
      <c r="L397" s="176" t="s">
        <v>814</v>
      </c>
      <c r="M397" s="176" t="s">
        <v>95</v>
      </c>
      <c r="N397" s="180"/>
      <c r="O397" s="61" t="s">
        <v>815</v>
      </c>
      <c r="P397" s="25"/>
      <c r="Q397" s="175"/>
      <c r="R397" s="175"/>
      <c r="S397" s="175"/>
      <c r="T397" s="175"/>
      <c r="U397" s="175"/>
      <c r="V397" s="175"/>
      <c r="W397" s="175"/>
      <c r="X397" s="175"/>
      <c r="Y397" s="175"/>
      <c r="Z397" s="175"/>
      <c r="AA397" s="175"/>
      <c r="AB397" s="175"/>
      <c r="AC397" s="175"/>
      <c r="AD397" s="175"/>
      <c r="AE397" s="175"/>
      <c r="AF397" s="175"/>
    </row>
    <row r="398" spans="1:32" s="150" customFormat="1" x14ac:dyDescent="0.2">
      <c r="A398" s="78" t="s">
        <v>34</v>
      </c>
      <c r="B398" s="98" t="s">
        <v>65</v>
      </c>
      <c r="C398" s="98" t="s">
        <v>7</v>
      </c>
      <c r="D398" s="77" t="s">
        <v>1019</v>
      </c>
      <c r="E398" s="12" t="s">
        <v>108</v>
      </c>
      <c r="F398" s="12" t="s">
        <v>44</v>
      </c>
      <c r="G398" s="12" t="s">
        <v>118</v>
      </c>
      <c r="H398" s="93">
        <v>2010</v>
      </c>
      <c r="I398" s="6" t="s">
        <v>102</v>
      </c>
      <c r="J398" s="183" t="s">
        <v>72</v>
      </c>
      <c r="K398" s="57" t="s">
        <v>490</v>
      </c>
      <c r="L398" s="176" t="s">
        <v>814</v>
      </c>
      <c r="M398" s="176" t="s">
        <v>95</v>
      </c>
      <c r="N398" s="180"/>
      <c r="O398" s="61" t="s">
        <v>815</v>
      </c>
      <c r="P398" s="25"/>
      <c r="Q398" s="175"/>
      <c r="R398" s="175"/>
      <c r="S398" s="175"/>
      <c r="T398" s="175"/>
      <c r="U398" s="175"/>
      <c r="V398" s="175"/>
      <c r="W398" s="175"/>
      <c r="X398" s="175"/>
      <c r="Y398" s="175"/>
      <c r="Z398" s="175"/>
      <c r="AA398" s="175"/>
      <c r="AB398" s="175"/>
      <c r="AC398" s="175"/>
      <c r="AD398" s="175"/>
      <c r="AE398" s="175"/>
      <c r="AF398" s="175"/>
    </row>
    <row r="399" spans="1:32" s="150" customFormat="1" x14ac:dyDescent="0.2">
      <c r="A399" s="78" t="s">
        <v>34</v>
      </c>
      <c r="B399" s="98" t="s">
        <v>65</v>
      </c>
      <c r="C399" s="98" t="s">
        <v>7</v>
      </c>
      <c r="D399" s="77" t="s">
        <v>1020</v>
      </c>
      <c r="E399" s="12" t="s">
        <v>108</v>
      </c>
      <c r="F399" s="12" t="s">
        <v>44</v>
      </c>
      <c r="G399" s="12" t="s">
        <v>111</v>
      </c>
      <c r="H399" s="93">
        <v>5848</v>
      </c>
      <c r="I399" s="6">
        <v>1502</v>
      </c>
      <c r="J399" s="183" t="s">
        <v>71</v>
      </c>
      <c r="K399" s="57" t="s">
        <v>490</v>
      </c>
      <c r="L399" s="176" t="s">
        <v>817</v>
      </c>
      <c r="M399" s="176" t="s">
        <v>95</v>
      </c>
      <c r="N399" s="180"/>
      <c r="O399" s="61" t="s">
        <v>815</v>
      </c>
      <c r="P399" s="25"/>
      <c r="Q399" s="175"/>
      <c r="R399" s="175"/>
      <c r="S399" s="175"/>
      <c r="T399" s="175"/>
      <c r="U399" s="175"/>
      <c r="V399" s="175"/>
      <c r="W399" s="175"/>
      <c r="X399" s="175"/>
      <c r="Y399" s="175"/>
      <c r="Z399" s="175"/>
      <c r="AA399" s="175"/>
      <c r="AB399" s="175"/>
      <c r="AC399" s="175"/>
      <c r="AD399" s="175"/>
      <c r="AE399" s="175"/>
      <c r="AF399" s="175"/>
    </row>
    <row r="400" spans="1:32" s="150" customFormat="1" x14ac:dyDescent="0.2">
      <c r="A400" s="78" t="s">
        <v>34</v>
      </c>
      <c r="B400" s="98" t="s">
        <v>65</v>
      </c>
      <c r="C400" s="98" t="s">
        <v>7</v>
      </c>
      <c r="D400" s="77" t="s">
        <v>1021</v>
      </c>
      <c r="E400" s="12" t="s">
        <v>108</v>
      </c>
      <c r="F400" s="12" t="s">
        <v>44</v>
      </c>
      <c r="G400" s="12" t="s">
        <v>111</v>
      </c>
      <c r="H400" s="93">
        <v>1380</v>
      </c>
      <c r="I400" s="6" t="s">
        <v>103</v>
      </c>
      <c r="J400" s="183" t="s">
        <v>72</v>
      </c>
      <c r="K400" s="57" t="s">
        <v>490</v>
      </c>
      <c r="L400" s="176" t="s">
        <v>817</v>
      </c>
      <c r="M400" s="176" t="s">
        <v>95</v>
      </c>
      <c r="N400" s="180"/>
      <c r="O400" s="61" t="s">
        <v>815</v>
      </c>
      <c r="P400" s="25"/>
      <c r="Q400" s="175"/>
      <c r="R400" s="175"/>
      <c r="S400" s="175"/>
      <c r="T400" s="175"/>
      <c r="U400" s="175"/>
      <c r="V400" s="175"/>
      <c r="W400" s="175"/>
      <c r="X400" s="175"/>
      <c r="Y400" s="175"/>
      <c r="Z400" s="175"/>
      <c r="AA400" s="175"/>
      <c r="AB400" s="175"/>
      <c r="AC400" s="175"/>
      <c r="AD400" s="175"/>
      <c r="AE400" s="175"/>
      <c r="AF400" s="175"/>
    </row>
    <row r="401" spans="1:32" s="150" customFormat="1" x14ac:dyDescent="0.2">
      <c r="A401" s="78" t="s">
        <v>34</v>
      </c>
      <c r="B401" s="98" t="s">
        <v>65</v>
      </c>
      <c r="C401" s="98" t="s">
        <v>7</v>
      </c>
      <c r="D401" s="77" t="s">
        <v>1022</v>
      </c>
      <c r="E401" s="12" t="s">
        <v>108</v>
      </c>
      <c r="F401" s="12" t="s">
        <v>44</v>
      </c>
      <c r="G401" s="12" t="s">
        <v>112</v>
      </c>
      <c r="H401" s="93">
        <v>5404</v>
      </c>
      <c r="I401" s="6">
        <v>1503</v>
      </c>
      <c r="J401" s="183" t="s">
        <v>71</v>
      </c>
      <c r="K401" s="57" t="s">
        <v>490</v>
      </c>
      <c r="L401" s="176" t="s">
        <v>816</v>
      </c>
      <c r="M401" s="176" t="s">
        <v>95</v>
      </c>
      <c r="N401" s="180"/>
      <c r="O401" s="61" t="s">
        <v>815</v>
      </c>
      <c r="P401" s="25"/>
      <c r="Q401" s="175"/>
      <c r="R401" s="175"/>
      <c r="S401" s="175"/>
      <c r="T401" s="175"/>
      <c r="U401" s="175"/>
      <c r="V401" s="175"/>
      <c r="W401" s="175"/>
      <c r="X401" s="175"/>
      <c r="Y401" s="175"/>
      <c r="Z401" s="175"/>
      <c r="AA401" s="175"/>
      <c r="AB401" s="175"/>
      <c r="AC401" s="175"/>
      <c r="AD401" s="175"/>
      <c r="AE401" s="175"/>
      <c r="AF401" s="175"/>
    </row>
    <row r="402" spans="1:32" s="150" customFormat="1" x14ac:dyDescent="0.2">
      <c r="A402" s="78" t="s">
        <v>34</v>
      </c>
      <c r="B402" s="98" t="s">
        <v>65</v>
      </c>
      <c r="C402" s="98" t="s">
        <v>7</v>
      </c>
      <c r="D402" s="77" t="s">
        <v>1023</v>
      </c>
      <c r="E402" s="12" t="s">
        <v>108</v>
      </c>
      <c r="F402" s="12" t="s">
        <v>44</v>
      </c>
      <c r="G402" s="12" t="s">
        <v>112</v>
      </c>
      <c r="H402" s="93">
        <v>1275</v>
      </c>
      <c r="I402" s="6">
        <v>1503</v>
      </c>
      <c r="J402" s="183" t="s">
        <v>72</v>
      </c>
      <c r="K402" s="57" t="s">
        <v>490</v>
      </c>
      <c r="L402" s="176" t="s">
        <v>816</v>
      </c>
      <c r="M402" s="176" t="s">
        <v>95</v>
      </c>
      <c r="N402" s="180"/>
      <c r="O402" s="61" t="s">
        <v>815</v>
      </c>
      <c r="P402" s="25"/>
      <c r="Q402" s="175"/>
      <c r="R402" s="175"/>
      <c r="S402" s="175"/>
      <c r="T402" s="175"/>
      <c r="U402" s="175"/>
      <c r="V402" s="175"/>
      <c r="W402" s="175"/>
      <c r="X402" s="175"/>
      <c r="Y402" s="175"/>
      <c r="Z402" s="175"/>
      <c r="AA402" s="175"/>
      <c r="AB402" s="175"/>
      <c r="AC402" s="175"/>
      <c r="AD402" s="175"/>
      <c r="AE402" s="175"/>
      <c r="AF402" s="175"/>
    </row>
    <row r="403" spans="1:32" s="150" customFormat="1" x14ac:dyDescent="0.2">
      <c r="A403" s="78" t="s">
        <v>34</v>
      </c>
      <c r="B403" s="98" t="s">
        <v>65</v>
      </c>
      <c r="C403" s="98" t="s">
        <v>7</v>
      </c>
      <c r="D403" s="77" t="s">
        <v>1024</v>
      </c>
      <c r="E403" s="12" t="s">
        <v>109</v>
      </c>
      <c r="F403" s="12" t="s">
        <v>44</v>
      </c>
      <c r="G403" s="12" t="s">
        <v>806</v>
      </c>
      <c r="H403" s="93">
        <v>16692</v>
      </c>
      <c r="I403" s="6" t="s">
        <v>107</v>
      </c>
      <c r="J403" s="183" t="s">
        <v>71</v>
      </c>
      <c r="K403" s="57" t="s">
        <v>490</v>
      </c>
      <c r="L403" s="176" t="s">
        <v>818</v>
      </c>
      <c r="M403" s="176" t="s">
        <v>105</v>
      </c>
      <c r="N403" s="180"/>
      <c r="O403" s="61" t="s">
        <v>819</v>
      </c>
      <c r="P403" s="25"/>
      <c r="Q403" s="175"/>
      <c r="R403" s="175"/>
      <c r="S403" s="175"/>
      <c r="T403" s="175"/>
      <c r="U403" s="175"/>
      <c r="V403" s="175"/>
      <c r="W403" s="175"/>
      <c r="X403" s="175"/>
      <c r="Y403" s="175"/>
      <c r="Z403" s="175"/>
      <c r="AA403" s="175"/>
      <c r="AB403" s="175"/>
      <c r="AC403" s="175"/>
      <c r="AD403" s="175"/>
      <c r="AE403" s="175"/>
      <c r="AF403" s="175"/>
    </row>
    <row r="404" spans="1:32" s="150" customFormat="1" x14ac:dyDescent="0.2">
      <c r="A404" s="78" t="s">
        <v>34</v>
      </c>
      <c r="B404" s="98" t="s">
        <v>65</v>
      </c>
      <c r="C404" s="98" t="s">
        <v>7</v>
      </c>
      <c r="D404" s="77" t="s">
        <v>1025</v>
      </c>
      <c r="E404" s="12" t="s">
        <v>109</v>
      </c>
      <c r="F404" s="12" t="s">
        <v>44</v>
      </c>
      <c r="G404" s="12" t="s">
        <v>806</v>
      </c>
      <c r="H404" s="93">
        <v>3938</v>
      </c>
      <c r="I404" s="6" t="s">
        <v>107</v>
      </c>
      <c r="J404" s="183" t="s">
        <v>72</v>
      </c>
      <c r="K404" s="57" t="s">
        <v>490</v>
      </c>
      <c r="L404" s="176" t="s">
        <v>818</v>
      </c>
      <c r="M404" s="176" t="s">
        <v>105</v>
      </c>
      <c r="N404" s="180"/>
      <c r="O404" s="61" t="s">
        <v>819</v>
      </c>
      <c r="P404" s="25"/>
      <c r="Q404" s="175"/>
      <c r="R404" s="175"/>
      <c r="S404" s="175"/>
      <c r="T404" s="175"/>
      <c r="U404" s="175"/>
      <c r="V404" s="175"/>
      <c r="W404" s="175"/>
      <c r="X404" s="175"/>
      <c r="Y404" s="175"/>
      <c r="Z404" s="175"/>
      <c r="AA404" s="175"/>
      <c r="AB404" s="175"/>
      <c r="AC404" s="175"/>
      <c r="AD404" s="175"/>
      <c r="AE404" s="175"/>
      <c r="AF404" s="175"/>
    </row>
    <row r="405" spans="1:32" s="150" customFormat="1" x14ac:dyDescent="0.2">
      <c r="A405" s="78" t="s">
        <v>34</v>
      </c>
      <c r="B405" s="98" t="s">
        <v>65</v>
      </c>
      <c r="C405" s="98" t="s">
        <v>7</v>
      </c>
      <c r="D405" s="77" t="s">
        <v>1026</v>
      </c>
      <c r="E405" s="12" t="s">
        <v>109</v>
      </c>
      <c r="F405" s="12" t="s">
        <v>44</v>
      </c>
      <c r="G405" s="12" t="s">
        <v>110</v>
      </c>
      <c r="H405" s="93">
        <v>23456</v>
      </c>
      <c r="I405" s="6" t="s">
        <v>106</v>
      </c>
      <c r="J405" s="183" t="s">
        <v>71</v>
      </c>
      <c r="K405" s="57" t="s">
        <v>490</v>
      </c>
      <c r="L405" s="176" t="s">
        <v>820</v>
      </c>
      <c r="M405" s="176" t="s">
        <v>105</v>
      </c>
      <c r="N405" s="180"/>
      <c r="O405" s="61" t="s">
        <v>819</v>
      </c>
      <c r="P405" s="25"/>
      <c r="Q405" s="175"/>
      <c r="R405" s="175"/>
      <c r="S405" s="175"/>
      <c r="T405" s="175"/>
      <c r="U405" s="175"/>
      <c r="V405" s="175"/>
      <c r="W405" s="175"/>
      <c r="X405" s="175"/>
      <c r="Y405" s="175"/>
      <c r="Z405" s="175"/>
      <c r="AA405" s="175"/>
      <c r="AB405" s="175"/>
      <c r="AC405" s="175"/>
      <c r="AD405" s="175"/>
      <c r="AE405" s="175"/>
      <c r="AF405" s="175"/>
    </row>
    <row r="406" spans="1:32" s="150" customFormat="1" x14ac:dyDescent="0.2">
      <c r="A406" s="78" t="s">
        <v>34</v>
      </c>
      <c r="B406" s="98" t="s">
        <v>65</v>
      </c>
      <c r="C406" s="98" t="s">
        <v>7</v>
      </c>
      <c r="D406" s="77" t="s">
        <v>1027</v>
      </c>
      <c r="E406" s="12" t="s">
        <v>109</v>
      </c>
      <c r="F406" s="12" t="s">
        <v>44</v>
      </c>
      <c r="G406" s="12" t="s">
        <v>110</v>
      </c>
      <c r="H406" s="93">
        <v>5533</v>
      </c>
      <c r="I406" s="6" t="s">
        <v>106</v>
      </c>
      <c r="J406" s="183" t="s">
        <v>72</v>
      </c>
      <c r="K406" s="57" t="s">
        <v>490</v>
      </c>
      <c r="L406" s="176" t="s">
        <v>820</v>
      </c>
      <c r="M406" s="176" t="s">
        <v>105</v>
      </c>
      <c r="N406" s="180"/>
      <c r="O406" s="61" t="s">
        <v>819</v>
      </c>
      <c r="P406" s="25"/>
      <c r="Q406" s="175"/>
      <c r="R406" s="175"/>
      <c r="S406" s="175"/>
      <c r="T406" s="175"/>
      <c r="U406" s="175"/>
      <c r="V406" s="175"/>
      <c r="W406" s="175"/>
      <c r="X406" s="175"/>
      <c r="Y406" s="175"/>
      <c r="Z406" s="175"/>
      <c r="AA406" s="175"/>
      <c r="AB406" s="175"/>
      <c r="AC406" s="175"/>
      <c r="AD406" s="175"/>
      <c r="AE406" s="175"/>
      <c r="AF406" s="175"/>
    </row>
    <row r="407" spans="1:32" s="150" customFormat="1" x14ac:dyDescent="0.2">
      <c r="A407" s="78" t="s">
        <v>34</v>
      </c>
      <c r="B407" s="98" t="s">
        <v>65</v>
      </c>
      <c r="C407" s="98" t="s">
        <v>7</v>
      </c>
      <c r="D407" s="77" t="s">
        <v>1028</v>
      </c>
      <c r="E407" s="12" t="s">
        <v>109</v>
      </c>
      <c r="F407" s="12" t="s">
        <v>44</v>
      </c>
      <c r="G407" s="12" t="s">
        <v>821</v>
      </c>
      <c r="H407" s="93">
        <v>11088</v>
      </c>
      <c r="I407" s="6" t="s">
        <v>822</v>
      </c>
      <c r="J407" s="183" t="s">
        <v>71</v>
      </c>
      <c r="K407" s="57" t="s">
        <v>490</v>
      </c>
      <c r="L407" s="176" t="s">
        <v>823</v>
      </c>
      <c r="M407" s="176" t="s">
        <v>105</v>
      </c>
      <c r="N407" s="180"/>
      <c r="O407" s="61" t="s">
        <v>819</v>
      </c>
      <c r="P407" s="25"/>
      <c r="Q407" s="175"/>
      <c r="R407" s="175"/>
      <c r="S407" s="175"/>
      <c r="T407" s="175"/>
      <c r="U407" s="175"/>
      <c r="V407" s="175"/>
      <c r="W407" s="175"/>
      <c r="X407" s="175"/>
      <c r="Y407" s="175"/>
      <c r="Z407" s="175"/>
      <c r="AA407" s="175"/>
      <c r="AB407" s="175"/>
      <c r="AC407" s="175"/>
      <c r="AD407" s="175"/>
      <c r="AE407" s="175"/>
      <c r="AF407" s="175"/>
    </row>
    <row r="408" spans="1:32" s="150" customFormat="1" x14ac:dyDescent="0.2">
      <c r="A408" s="78" t="s">
        <v>34</v>
      </c>
      <c r="B408" s="98" t="s">
        <v>65</v>
      </c>
      <c r="C408" s="98" t="s">
        <v>7</v>
      </c>
      <c r="D408" s="77" t="s">
        <v>1029</v>
      </c>
      <c r="E408" s="12" t="s">
        <v>109</v>
      </c>
      <c r="F408" s="12" t="s">
        <v>44</v>
      </c>
      <c r="G408" s="12" t="s">
        <v>821</v>
      </c>
      <c r="H408" s="93">
        <v>2616</v>
      </c>
      <c r="I408" s="6" t="s">
        <v>822</v>
      </c>
      <c r="J408" s="183" t="s">
        <v>72</v>
      </c>
      <c r="K408" s="57" t="s">
        <v>490</v>
      </c>
      <c r="L408" s="176" t="s">
        <v>823</v>
      </c>
      <c r="M408" s="176" t="s">
        <v>105</v>
      </c>
      <c r="N408" s="180"/>
      <c r="O408" s="61" t="s">
        <v>819</v>
      </c>
      <c r="P408" s="25"/>
      <c r="Q408" s="175"/>
      <c r="R408" s="175"/>
      <c r="S408" s="175"/>
      <c r="T408" s="175"/>
      <c r="U408" s="175"/>
      <c r="V408" s="175"/>
      <c r="W408" s="175"/>
      <c r="X408" s="175"/>
      <c r="Y408" s="175"/>
      <c r="Z408" s="175"/>
      <c r="AA408" s="175"/>
      <c r="AB408" s="175"/>
      <c r="AC408" s="175"/>
      <c r="AD408" s="175"/>
      <c r="AE408" s="175"/>
      <c r="AF408" s="175"/>
    </row>
    <row r="409" spans="1:32" s="150" customFormat="1" x14ac:dyDescent="0.2">
      <c r="A409" s="78" t="s">
        <v>34</v>
      </c>
      <c r="B409" s="98" t="s">
        <v>65</v>
      </c>
      <c r="C409" s="98" t="s">
        <v>7</v>
      </c>
      <c r="D409" s="77" t="s">
        <v>1030</v>
      </c>
      <c r="E409" s="12" t="s">
        <v>109</v>
      </c>
      <c r="F409" s="12" t="s">
        <v>44</v>
      </c>
      <c r="G409" s="12" t="s">
        <v>824</v>
      </c>
      <c r="H409" s="93">
        <v>26108</v>
      </c>
      <c r="I409" s="6">
        <v>1512</v>
      </c>
      <c r="J409" s="183" t="s">
        <v>71</v>
      </c>
      <c r="K409" s="57" t="s">
        <v>490</v>
      </c>
      <c r="L409" s="176" t="s">
        <v>825</v>
      </c>
      <c r="M409" s="176" t="s">
        <v>105</v>
      </c>
      <c r="N409" s="180"/>
      <c r="O409" s="61" t="s">
        <v>819</v>
      </c>
      <c r="P409" s="25"/>
      <c r="Q409" s="175"/>
      <c r="R409" s="175"/>
      <c r="S409" s="175"/>
      <c r="T409" s="175"/>
      <c r="U409" s="175"/>
      <c r="V409" s="175"/>
      <c r="W409" s="175"/>
      <c r="X409" s="175"/>
      <c r="Y409" s="175"/>
      <c r="Z409" s="175"/>
      <c r="AA409" s="175"/>
      <c r="AB409" s="175"/>
      <c r="AC409" s="175"/>
      <c r="AD409" s="175"/>
      <c r="AE409" s="175"/>
      <c r="AF409" s="175"/>
    </row>
    <row r="410" spans="1:32" s="150" customFormat="1" x14ac:dyDescent="0.2">
      <c r="A410" s="78" t="s">
        <v>34</v>
      </c>
      <c r="B410" s="98" t="s">
        <v>65</v>
      </c>
      <c r="C410" s="98" t="s">
        <v>7</v>
      </c>
      <c r="D410" s="77" t="s">
        <v>1031</v>
      </c>
      <c r="E410" s="12" t="s">
        <v>109</v>
      </c>
      <c r="F410" s="12" t="s">
        <v>44</v>
      </c>
      <c r="G410" s="12" t="s">
        <v>824</v>
      </c>
      <c r="H410" s="93">
        <v>6159</v>
      </c>
      <c r="I410" s="6">
        <v>1512</v>
      </c>
      <c r="J410" s="183" t="s">
        <v>72</v>
      </c>
      <c r="K410" s="57" t="s">
        <v>490</v>
      </c>
      <c r="L410" s="176" t="s">
        <v>825</v>
      </c>
      <c r="M410" s="176" t="s">
        <v>105</v>
      </c>
      <c r="N410" s="180"/>
      <c r="O410" s="61" t="s">
        <v>819</v>
      </c>
      <c r="P410" s="25"/>
      <c r="Q410" s="175"/>
      <c r="R410" s="175"/>
      <c r="S410" s="175"/>
      <c r="T410" s="175"/>
      <c r="U410" s="175"/>
      <c r="V410" s="175"/>
      <c r="W410" s="175"/>
      <c r="X410" s="175"/>
      <c r="Y410" s="175"/>
      <c r="Z410" s="175"/>
      <c r="AA410" s="175"/>
      <c r="AB410" s="175"/>
      <c r="AC410" s="175"/>
      <c r="AD410" s="175"/>
      <c r="AE410" s="175"/>
      <c r="AF410" s="175"/>
    </row>
    <row r="411" spans="1:32" s="150" customFormat="1" x14ac:dyDescent="0.2">
      <c r="A411" s="78" t="s">
        <v>34</v>
      </c>
      <c r="B411" s="98" t="s">
        <v>65</v>
      </c>
      <c r="C411" s="98" t="s">
        <v>7</v>
      </c>
      <c r="D411" s="77" t="s">
        <v>1032</v>
      </c>
      <c r="E411" s="12" t="s">
        <v>108</v>
      </c>
      <c r="F411" s="12" t="s">
        <v>44</v>
      </c>
      <c r="G411" s="12" t="s">
        <v>210</v>
      </c>
      <c r="H411" s="93">
        <v>129463</v>
      </c>
      <c r="I411" s="6" t="s">
        <v>211</v>
      </c>
      <c r="J411" s="183" t="s">
        <v>71</v>
      </c>
      <c r="K411" s="57" t="s">
        <v>419</v>
      </c>
      <c r="L411" s="176" t="s">
        <v>832</v>
      </c>
      <c r="M411" s="176" t="s">
        <v>95</v>
      </c>
      <c r="N411" s="180"/>
      <c r="O411" s="61" t="s">
        <v>766</v>
      </c>
      <c r="P411" s="25"/>
      <c r="Q411" s="175"/>
      <c r="R411" s="175"/>
      <c r="S411" s="175"/>
      <c r="T411" s="175"/>
      <c r="U411" s="175"/>
      <c r="V411" s="175"/>
      <c r="W411" s="175"/>
      <c r="X411" s="175"/>
      <c r="Y411" s="175"/>
      <c r="Z411" s="175"/>
      <c r="AA411" s="175"/>
      <c r="AB411" s="175"/>
      <c r="AC411" s="175"/>
      <c r="AD411" s="175"/>
      <c r="AE411" s="175"/>
      <c r="AF411" s="175"/>
    </row>
    <row r="412" spans="1:32" s="150" customFormat="1" x14ac:dyDescent="0.2">
      <c r="A412" s="78" t="s">
        <v>34</v>
      </c>
      <c r="B412" s="98" t="s">
        <v>65</v>
      </c>
      <c r="C412" s="98" t="s">
        <v>7</v>
      </c>
      <c r="D412" s="77" t="s">
        <v>1033</v>
      </c>
      <c r="E412" s="12" t="s">
        <v>108</v>
      </c>
      <c r="F412" s="12" t="s">
        <v>44</v>
      </c>
      <c r="G412" s="12" t="s">
        <v>210</v>
      </c>
      <c r="H412" s="93">
        <v>30541</v>
      </c>
      <c r="I412" s="6" t="s">
        <v>211</v>
      </c>
      <c r="J412" s="183" t="s">
        <v>72</v>
      </c>
      <c r="K412" s="57" t="s">
        <v>419</v>
      </c>
      <c r="L412" s="176" t="s">
        <v>832</v>
      </c>
      <c r="M412" s="176" t="s">
        <v>95</v>
      </c>
      <c r="N412" s="180"/>
      <c r="O412" s="61" t="s">
        <v>766</v>
      </c>
      <c r="P412" s="25"/>
      <c r="Q412" s="175"/>
      <c r="R412" s="175"/>
      <c r="S412" s="175"/>
      <c r="T412" s="175"/>
      <c r="U412" s="175"/>
      <c r="V412" s="175"/>
      <c r="W412" s="175"/>
      <c r="X412" s="175"/>
      <c r="Y412" s="175"/>
      <c r="Z412" s="175"/>
      <c r="AA412" s="175"/>
      <c r="AB412" s="175"/>
      <c r="AC412" s="175"/>
      <c r="AD412" s="175"/>
      <c r="AE412" s="175"/>
      <c r="AF412" s="175"/>
    </row>
    <row r="413" spans="1:32" s="150" customFormat="1" x14ac:dyDescent="0.2">
      <c r="A413" s="78" t="s">
        <v>34</v>
      </c>
      <c r="B413" s="98" t="s">
        <v>65</v>
      </c>
      <c r="C413" s="98" t="s">
        <v>7</v>
      </c>
      <c r="D413" s="77" t="s">
        <v>1034</v>
      </c>
      <c r="E413" s="12" t="s">
        <v>108</v>
      </c>
      <c r="F413" s="12" t="s">
        <v>44</v>
      </c>
      <c r="G413" s="12" t="s">
        <v>210</v>
      </c>
      <c r="H413" s="93">
        <v>37640</v>
      </c>
      <c r="I413" s="6" t="s">
        <v>211</v>
      </c>
      <c r="J413" s="183" t="s">
        <v>71</v>
      </c>
      <c r="K413" s="57" t="s">
        <v>833</v>
      </c>
      <c r="L413" s="176" t="s">
        <v>212</v>
      </c>
      <c r="M413" s="176" t="s">
        <v>95</v>
      </c>
      <c r="N413" s="180"/>
      <c r="O413" s="61" t="s">
        <v>834</v>
      </c>
      <c r="P413" s="25"/>
      <c r="Q413" s="175"/>
      <c r="R413" s="175"/>
      <c r="S413" s="175"/>
      <c r="T413" s="175"/>
      <c r="U413" s="175"/>
      <c r="V413" s="175"/>
      <c r="W413" s="175"/>
      <c r="X413" s="175"/>
      <c r="Y413" s="175"/>
      <c r="Z413" s="175"/>
      <c r="AA413" s="175"/>
      <c r="AB413" s="175"/>
      <c r="AC413" s="175"/>
      <c r="AD413" s="175"/>
      <c r="AE413" s="175"/>
      <c r="AF413" s="175"/>
    </row>
    <row r="414" spans="1:32" s="150" customFormat="1" x14ac:dyDescent="0.2">
      <c r="A414" s="78" t="s">
        <v>34</v>
      </c>
      <c r="B414" s="98" t="s">
        <v>65</v>
      </c>
      <c r="C414" s="98" t="s">
        <v>7</v>
      </c>
      <c r="D414" s="77" t="s">
        <v>1035</v>
      </c>
      <c r="E414" s="12" t="s">
        <v>108</v>
      </c>
      <c r="F414" s="12" t="s">
        <v>44</v>
      </c>
      <c r="G414" s="12" t="s">
        <v>210</v>
      </c>
      <c r="H414" s="93">
        <v>8879</v>
      </c>
      <c r="I414" s="6" t="s">
        <v>211</v>
      </c>
      <c r="J414" s="183" t="s">
        <v>72</v>
      </c>
      <c r="K414" s="57" t="s">
        <v>833</v>
      </c>
      <c r="L414" s="176" t="s">
        <v>212</v>
      </c>
      <c r="M414" s="176" t="s">
        <v>95</v>
      </c>
      <c r="N414" s="180"/>
      <c r="O414" s="61" t="s">
        <v>834</v>
      </c>
      <c r="P414" s="25"/>
      <c r="Q414" s="175"/>
      <c r="R414" s="175"/>
      <c r="S414" s="175"/>
      <c r="T414" s="175"/>
      <c r="U414" s="175"/>
      <c r="V414" s="175"/>
      <c r="W414" s="175"/>
      <c r="X414" s="175"/>
      <c r="Y414" s="175"/>
      <c r="Z414" s="175"/>
      <c r="AA414" s="175"/>
      <c r="AB414" s="175"/>
      <c r="AC414" s="175"/>
      <c r="AD414" s="175"/>
      <c r="AE414" s="175"/>
      <c r="AF414" s="175"/>
    </row>
    <row r="415" spans="1:32" s="150" customFormat="1" x14ac:dyDescent="0.2">
      <c r="A415" s="78" t="s">
        <v>34</v>
      </c>
      <c r="B415" s="98" t="s">
        <v>65</v>
      </c>
      <c r="C415" s="98" t="s">
        <v>7</v>
      </c>
      <c r="D415" s="77" t="s">
        <v>1036</v>
      </c>
      <c r="E415" s="12" t="s">
        <v>108</v>
      </c>
      <c r="F415" s="12" t="s">
        <v>44</v>
      </c>
      <c r="G415" s="12" t="s">
        <v>210</v>
      </c>
      <c r="H415" s="93">
        <v>180</v>
      </c>
      <c r="I415" s="6" t="s">
        <v>211</v>
      </c>
      <c r="J415" s="183" t="s">
        <v>835</v>
      </c>
      <c r="K415" s="57">
        <v>1104</v>
      </c>
      <c r="L415" s="176" t="s">
        <v>212</v>
      </c>
      <c r="M415" s="176" t="s">
        <v>95</v>
      </c>
      <c r="N415" s="180"/>
      <c r="O415" s="61" t="s">
        <v>834</v>
      </c>
      <c r="P415" s="25"/>
      <c r="Q415" s="175"/>
      <c r="R415" s="175"/>
      <c r="S415" s="175"/>
      <c r="T415" s="175"/>
      <c r="U415" s="175"/>
      <c r="V415" s="175"/>
      <c r="W415" s="175"/>
      <c r="X415" s="175"/>
      <c r="Y415" s="175"/>
      <c r="Z415" s="175"/>
      <c r="AA415" s="175"/>
      <c r="AB415" s="175"/>
      <c r="AC415" s="175"/>
      <c r="AD415" s="175"/>
      <c r="AE415" s="175"/>
      <c r="AF415" s="175"/>
    </row>
    <row r="416" spans="1:32" s="150" customFormat="1" x14ac:dyDescent="0.2">
      <c r="A416" s="78" t="s">
        <v>34</v>
      </c>
      <c r="B416" s="98" t="s">
        <v>65</v>
      </c>
      <c r="C416" s="98" t="s">
        <v>7</v>
      </c>
      <c r="D416" s="77" t="s">
        <v>1037</v>
      </c>
      <c r="E416" s="12" t="s">
        <v>108</v>
      </c>
      <c r="F416" s="12" t="s">
        <v>44</v>
      </c>
      <c r="G416" s="12" t="s">
        <v>210</v>
      </c>
      <c r="H416" s="93">
        <v>23786</v>
      </c>
      <c r="I416" s="6" t="s">
        <v>211</v>
      </c>
      <c r="J416" s="183">
        <v>2200</v>
      </c>
      <c r="K416" s="57">
        <v>1104</v>
      </c>
      <c r="L416" s="176" t="s">
        <v>212</v>
      </c>
      <c r="M416" s="176" t="s">
        <v>95</v>
      </c>
      <c r="N416" s="180"/>
      <c r="O416" s="61" t="s">
        <v>834</v>
      </c>
      <c r="P416" s="25"/>
      <c r="Q416" s="175"/>
      <c r="R416" s="175"/>
      <c r="S416" s="175"/>
      <c r="T416" s="175"/>
      <c r="U416" s="175"/>
      <c r="V416" s="175"/>
      <c r="W416" s="175"/>
      <c r="X416" s="175"/>
      <c r="Y416" s="175"/>
      <c r="Z416" s="175"/>
      <c r="AA416" s="175"/>
      <c r="AB416" s="175"/>
      <c r="AC416" s="175"/>
      <c r="AD416" s="175"/>
      <c r="AE416" s="175"/>
      <c r="AF416" s="175"/>
    </row>
    <row r="417" spans="1:32" s="150" customFormat="1" x14ac:dyDescent="0.2">
      <c r="A417" s="78" t="s">
        <v>34</v>
      </c>
      <c r="B417" s="98" t="s">
        <v>65</v>
      </c>
      <c r="C417" s="98" t="s">
        <v>7</v>
      </c>
      <c r="D417" s="77" t="s">
        <v>1038</v>
      </c>
      <c r="E417" s="12" t="s">
        <v>108</v>
      </c>
      <c r="F417" s="12" t="s">
        <v>44</v>
      </c>
      <c r="G417" s="12" t="s">
        <v>210</v>
      </c>
      <c r="H417" s="93">
        <v>34464</v>
      </c>
      <c r="I417" s="6" t="s">
        <v>211</v>
      </c>
      <c r="J417" s="183">
        <v>2300</v>
      </c>
      <c r="K417" s="57">
        <v>1104</v>
      </c>
      <c r="L417" s="176" t="s">
        <v>212</v>
      </c>
      <c r="M417" s="176" t="s">
        <v>95</v>
      </c>
      <c r="N417" s="180"/>
      <c r="O417" s="61" t="s">
        <v>834</v>
      </c>
      <c r="P417" s="25"/>
      <c r="Q417" s="175"/>
      <c r="R417" s="175"/>
      <c r="S417" s="175"/>
      <c r="T417" s="175"/>
      <c r="U417" s="175"/>
      <c r="V417" s="175"/>
      <c r="W417" s="175"/>
      <c r="X417" s="175"/>
      <c r="Y417" s="175"/>
      <c r="Z417" s="175"/>
      <c r="AA417" s="175"/>
      <c r="AB417" s="175"/>
      <c r="AC417" s="175"/>
      <c r="AD417" s="175"/>
      <c r="AE417" s="175"/>
      <c r="AF417" s="175"/>
    </row>
    <row r="418" spans="1:32" s="150" customFormat="1" x14ac:dyDescent="0.2">
      <c r="A418" s="78" t="s">
        <v>34</v>
      </c>
      <c r="B418" s="98" t="s">
        <v>65</v>
      </c>
      <c r="C418" s="98" t="s">
        <v>7</v>
      </c>
      <c r="D418" s="77" t="s">
        <v>1039</v>
      </c>
      <c r="E418" s="12" t="s">
        <v>108</v>
      </c>
      <c r="F418" s="12" t="s">
        <v>44</v>
      </c>
      <c r="G418" s="12" t="s">
        <v>210</v>
      </c>
      <c r="H418" s="93">
        <v>961</v>
      </c>
      <c r="I418" s="6" t="s">
        <v>211</v>
      </c>
      <c r="J418" s="183" t="s">
        <v>66</v>
      </c>
      <c r="K418" s="57">
        <v>1104</v>
      </c>
      <c r="L418" s="176" t="s">
        <v>212</v>
      </c>
      <c r="M418" s="176" t="s">
        <v>95</v>
      </c>
      <c r="N418" s="180"/>
      <c r="O418" s="61" t="s">
        <v>834</v>
      </c>
      <c r="P418" s="25"/>
      <c r="Q418" s="175"/>
      <c r="R418" s="175"/>
      <c r="S418" s="175"/>
      <c r="T418" s="175"/>
      <c r="U418" s="175"/>
      <c r="V418" s="175"/>
      <c r="W418" s="175"/>
      <c r="X418" s="175"/>
      <c r="Y418" s="175"/>
      <c r="Z418" s="175"/>
      <c r="AA418" s="175"/>
      <c r="AB418" s="175"/>
      <c r="AC418" s="175"/>
      <c r="AD418" s="175"/>
      <c r="AE418" s="175"/>
      <c r="AF418" s="175"/>
    </row>
    <row r="419" spans="1:32" s="150" customFormat="1" hidden="1" x14ac:dyDescent="0.2">
      <c r="A419" s="78"/>
      <c r="B419" s="98"/>
      <c r="C419" s="98"/>
      <c r="D419" s="77"/>
      <c r="E419" s="12"/>
      <c r="F419" s="12"/>
      <c r="G419" s="12"/>
      <c r="H419" s="93"/>
      <c r="I419" s="6"/>
      <c r="J419" s="183"/>
      <c r="K419" s="57"/>
      <c r="L419" s="176"/>
      <c r="M419" s="176"/>
      <c r="N419" s="180"/>
      <c r="O419" s="61"/>
      <c r="P419" s="25"/>
      <c r="Q419" s="175"/>
      <c r="R419" s="175"/>
      <c r="S419" s="175"/>
      <c r="T419" s="175"/>
      <c r="U419" s="175"/>
      <c r="V419" s="175"/>
      <c r="W419" s="175"/>
      <c r="X419" s="175"/>
      <c r="Y419" s="175"/>
      <c r="Z419" s="175"/>
      <c r="AA419" s="175"/>
      <c r="AB419" s="175"/>
      <c r="AC419" s="175"/>
      <c r="AD419" s="175"/>
      <c r="AE419" s="175"/>
      <c r="AF419" s="175"/>
    </row>
    <row r="420" spans="1:32" s="150" customFormat="1" hidden="1" x14ac:dyDescent="0.2">
      <c r="A420" s="78"/>
      <c r="B420" s="98"/>
      <c r="C420" s="98"/>
      <c r="D420" s="77"/>
      <c r="E420" s="12"/>
      <c r="F420" s="12"/>
      <c r="G420" s="12"/>
      <c r="H420" s="93"/>
      <c r="I420" s="6"/>
      <c r="J420" s="183"/>
      <c r="K420" s="57"/>
      <c r="L420" s="176"/>
      <c r="M420" s="176"/>
      <c r="N420" s="180"/>
      <c r="O420" s="61"/>
      <c r="P420" s="25"/>
      <c r="Q420" s="175"/>
      <c r="R420" s="175"/>
      <c r="S420" s="175"/>
      <c r="T420" s="175"/>
      <c r="U420" s="175"/>
      <c r="V420" s="175"/>
      <c r="W420" s="175"/>
      <c r="X420" s="175"/>
      <c r="Y420" s="175"/>
      <c r="Z420" s="175"/>
      <c r="AA420" s="175"/>
      <c r="AB420" s="175"/>
      <c r="AC420" s="175"/>
      <c r="AD420" s="175"/>
      <c r="AE420" s="175"/>
      <c r="AF420" s="175"/>
    </row>
    <row r="421" spans="1:32" s="150" customFormat="1" hidden="1" x14ac:dyDescent="0.2">
      <c r="A421" s="78"/>
      <c r="B421" s="98"/>
      <c r="C421" s="98"/>
      <c r="D421" s="77"/>
      <c r="E421" s="12"/>
      <c r="F421" s="12"/>
      <c r="G421" s="12"/>
      <c r="H421" s="93"/>
      <c r="I421" s="6"/>
      <c r="J421" s="183"/>
      <c r="K421" s="57"/>
      <c r="L421" s="176"/>
      <c r="M421" s="176"/>
      <c r="N421" s="180"/>
      <c r="O421" s="61"/>
      <c r="P421" s="25"/>
      <c r="Q421" s="175"/>
      <c r="R421" s="175"/>
      <c r="S421" s="175"/>
      <c r="T421" s="175"/>
      <c r="U421" s="175"/>
      <c r="V421" s="175"/>
      <c r="W421" s="175"/>
      <c r="X421" s="175"/>
      <c r="Y421" s="175"/>
      <c r="Z421" s="175"/>
      <c r="AA421" s="175"/>
      <c r="AB421" s="175"/>
      <c r="AC421" s="175"/>
      <c r="AD421" s="175"/>
      <c r="AE421" s="175"/>
      <c r="AF421" s="175"/>
    </row>
    <row r="422" spans="1:32" s="150" customFormat="1" hidden="1" x14ac:dyDescent="0.2">
      <c r="A422" s="78"/>
      <c r="B422" s="98"/>
      <c r="C422" s="98"/>
      <c r="D422" s="77"/>
      <c r="E422" s="12"/>
      <c r="F422" s="12"/>
      <c r="G422" s="12"/>
      <c r="H422" s="93"/>
      <c r="I422" s="6"/>
      <c r="J422" s="183"/>
      <c r="K422" s="57"/>
      <c r="L422" s="176"/>
      <c r="M422" s="176"/>
      <c r="N422" s="180"/>
      <c r="O422" s="61"/>
      <c r="P422" s="25"/>
      <c r="Q422" s="175"/>
      <c r="R422" s="175"/>
      <c r="S422" s="175"/>
      <c r="T422" s="175"/>
      <c r="U422" s="175"/>
      <c r="V422" s="175"/>
      <c r="W422" s="175"/>
      <c r="X422" s="175"/>
      <c r="Y422" s="175"/>
      <c r="Z422" s="175"/>
      <c r="AA422" s="175"/>
      <c r="AB422" s="175"/>
      <c r="AC422" s="175"/>
      <c r="AD422" s="175"/>
      <c r="AE422" s="175"/>
      <c r="AF422" s="175"/>
    </row>
    <row r="423" spans="1:32" s="150" customFormat="1" hidden="1" x14ac:dyDescent="0.2">
      <c r="A423" s="78"/>
      <c r="B423" s="98"/>
      <c r="C423" s="98"/>
      <c r="D423" s="77"/>
      <c r="E423" s="12"/>
      <c r="F423" s="12"/>
      <c r="G423" s="12"/>
      <c r="H423" s="93"/>
      <c r="I423" s="6"/>
      <c r="J423" s="183"/>
      <c r="K423" s="57"/>
      <c r="L423" s="176"/>
      <c r="M423" s="176"/>
      <c r="N423" s="180"/>
      <c r="O423" s="61"/>
      <c r="P423" s="25"/>
      <c r="Q423" s="175"/>
      <c r="R423" s="175"/>
      <c r="S423" s="175"/>
      <c r="T423" s="175"/>
      <c r="U423" s="175"/>
      <c r="V423" s="175"/>
      <c r="W423" s="175"/>
      <c r="X423" s="175"/>
      <c r="Y423" s="175"/>
      <c r="Z423" s="175"/>
      <c r="AA423" s="175"/>
      <c r="AB423" s="175"/>
      <c r="AC423" s="175"/>
      <c r="AD423" s="175"/>
      <c r="AE423" s="175"/>
      <c r="AF423" s="175"/>
    </row>
    <row r="424" spans="1:32" s="150" customFormat="1" hidden="1" x14ac:dyDescent="0.2">
      <c r="A424" s="78"/>
      <c r="B424" s="98"/>
      <c r="C424" s="98"/>
      <c r="D424" s="77"/>
      <c r="E424" s="12"/>
      <c r="F424" s="12"/>
      <c r="G424" s="12"/>
      <c r="H424" s="93"/>
      <c r="I424" s="6"/>
      <c r="J424" s="183"/>
      <c r="K424" s="57"/>
      <c r="L424" s="176"/>
      <c r="M424" s="176"/>
      <c r="N424" s="180"/>
      <c r="O424" s="61"/>
      <c r="P424" s="25"/>
      <c r="Q424" s="175"/>
      <c r="R424" s="175"/>
      <c r="S424" s="175"/>
      <c r="T424" s="175"/>
      <c r="U424" s="175"/>
      <c r="V424" s="175"/>
      <c r="W424" s="175"/>
      <c r="X424" s="175"/>
      <c r="Y424" s="175"/>
      <c r="Z424" s="175"/>
      <c r="AA424" s="175"/>
      <c r="AB424" s="175"/>
      <c r="AC424" s="175"/>
      <c r="AD424" s="175"/>
      <c r="AE424" s="175"/>
      <c r="AF424" s="175"/>
    </row>
    <row r="425" spans="1:32" s="150" customFormat="1" hidden="1" x14ac:dyDescent="0.2">
      <c r="A425" s="78"/>
      <c r="B425" s="98"/>
      <c r="C425" s="98"/>
      <c r="D425" s="77"/>
      <c r="E425" s="12"/>
      <c r="F425" s="12"/>
      <c r="G425" s="12"/>
      <c r="H425" s="93"/>
      <c r="I425" s="6"/>
      <c r="J425" s="183"/>
      <c r="K425" s="57"/>
      <c r="L425" s="176"/>
      <c r="M425" s="176"/>
      <c r="N425" s="180"/>
      <c r="O425" s="61"/>
      <c r="P425" s="25"/>
      <c r="Q425" s="175"/>
      <c r="R425" s="175"/>
      <c r="S425" s="175"/>
      <c r="T425" s="175"/>
      <c r="U425" s="175"/>
      <c r="V425" s="175"/>
      <c r="W425" s="175"/>
      <c r="X425" s="175"/>
      <c r="Y425" s="175"/>
      <c r="Z425" s="175"/>
      <c r="AA425" s="175"/>
      <c r="AB425" s="175"/>
      <c r="AC425" s="175"/>
      <c r="AD425" s="175"/>
      <c r="AE425" s="175"/>
      <c r="AF425" s="175"/>
    </row>
    <row r="426" spans="1:32" s="150" customFormat="1" hidden="1" x14ac:dyDescent="0.2">
      <c r="A426" s="78"/>
      <c r="B426" s="98"/>
      <c r="C426" s="98"/>
      <c r="D426" s="77"/>
      <c r="E426" s="12"/>
      <c r="F426" s="12"/>
      <c r="G426" s="12"/>
      <c r="H426" s="93"/>
      <c r="I426" s="6"/>
      <c r="J426" s="183"/>
      <c r="K426" s="57"/>
      <c r="L426" s="176"/>
      <c r="M426" s="176"/>
      <c r="N426" s="180"/>
      <c r="O426" s="61"/>
      <c r="P426" s="25"/>
      <c r="Q426" s="175"/>
      <c r="R426" s="175"/>
      <c r="S426" s="175"/>
      <c r="T426" s="175"/>
      <c r="U426" s="175"/>
      <c r="V426" s="175"/>
      <c r="W426" s="175"/>
      <c r="X426" s="175"/>
      <c r="Y426" s="175"/>
      <c r="Z426" s="175"/>
      <c r="AA426" s="175"/>
      <c r="AB426" s="175"/>
      <c r="AC426" s="175"/>
      <c r="AD426" s="175"/>
      <c r="AE426" s="175"/>
      <c r="AF426" s="175"/>
    </row>
    <row r="427" spans="1:32" s="150" customFormat="1" hidden="1" x14ac:dyDescent="0.2">
      <c r="A427" s="78"/>
      <c r="B427" s="98"/>
      <c r="C427" s="98"/>
      <c r="D427" s="77"/>
      <c r="E427" s="12"/>
      <c r="F427" s="12"/>
      <c r="G427" s="12"/>
      <c r="H427" s="93"/>
      <c r="I427" s="6"/>
      <c r="J427" s="183"/>
      <c r="K427" s="57"/>
      <c r="L427" s="176"/>
      <c r="M427" s="176"/>
      <c r="N427" s="180"/>
      <c r="O427" s="61"/>
      <c r="P427" s="25"/>
      <c r="Q427" s="175"/>
      <c r="R427" s="175"/>
      <c r="S427" s="175"/>
      <c r="T427" s="175"/>
      <c r="U427" s="175"/>
      <c r="V427" s="175"/>
      <c r="W427" s="175"/>
      <c r="X427" s="175"/>
      <c r="Y427" s="175"/>
      <c r="Z427" s="175"/>
      <c r="AA427" s="175"/>
      <c r="AB427" s="175"/>
      <c r="AC427" s="175"/>
      <c r="AD427" s="175"/>
      <c r="AE427" s="175"/>
      <c r="AF427" s="175"/>
    </row>
    <row r="428" spans="1:32" s="150" customFormat="1" hidden="1" x14ac:dyDescent="0.2">
      <c r="A428" s="78"/>
      <c r="B428" s="98"/>
      <c r="C428" s="98"/>
      <c r="D428" s="77"/>
      <c r="E428" s="12"/>
      <c r="F428" s="12"/>
      <c r="G428" s="12"/>
      <c r="H428" s="93"/>
      <c r="I428" s="6"/>
      <c r="J428" s="183"/>
      <c r="K428" s="57"/>
      <c r="L428" s="176"/>
      <c r="M428" s="176"/>
      <c r="N428" s="180"/>
      <c r="O428" s="61"/>
      <c r="P428" s="25"/>
      <c r="Q428" s="175"/>
      <c r="R428" s="175"/>
      <c r="S428" s="175"/>
      <c r="T428" s="175"/>
      <c r="U428" s="175"/>
      <c r="V428" s="175"/>
      <c r="W428" s="175"/>
      <c r="X428" s="175"/>
      <c r="Y428" s="175"/>
      <c r="Z428" s="175"/>
      <c r="AA428" s="175"/>
      <c r="AB428" s="175"/>
      <c r="AC428" s="175"/>
      <c r="AD428" s="175"/>
      <c r="AE428" s="175"/>
      <c r="AF428" s="175"/>
    </row>
    <row r="429" spans="1:32" s="150" customFormat="1" hidden="1" x14ac:dyDescent="0.2">
      <c r="A429" s="78"/>
      <c r="B429" s="98"/>
      <c r="C429" s="98"/>
      <c r="D429" s="77"/>
      <c r="E429" s="12"/>
      <c r="F429" s="12"/>
      <c r="G429" s="12"/>
      <c r="H429" s="93"/>
      <c r="I429" s="6"/>
      <c r="J429" s="183"/>
      <c r="K429" s="57"/>
      <c r="L429" s="176"/>
      <c r="M429" s="176"/>
      <c r="N429" s="180"/>
      <c r="O429" s="61"/>
      <c r="P429" s="25"/>
      <c r="Q429" s="175"/>
      <c r="R429" s="175"/>
      <c r="S429" s="175"/>
      <c r="T429" s="175"/>
      <c r="U429" s="175"/>
      <c r="V429" s="175"/>
      <c r="W429" s="175"/>
      <c r="X429" s="175"/>
      <c r="Y429" s="175"/>
      <c r="Z429" s="175"/>
      <c r="AA429" s="175"/>
      <c r="AB429" s="175"/>
      <c r="AC429" s="175"/>
      <c r="AD429" s="175"/>
      <c r="AE429" s="175"/>
      <c r="AF429" s="175"/>
    </row>
    <row r="430" spans="1:32" s="150" customFormat="1" hidden="1" x14ac:dyDescent="0.2">
      <c r="A430" s="78"/>
      <c r="B430" s="98"/>
      <c r="C430" s="98"/>
      <c r="D430" s="77"/>
      <c r="E430" s="12"/>
      <c r="F430" s="12"/>
      <c r="G430" s="12"/>
      <c r="H430" s="93"/>
      <c r="I430" s="6"/>
      <c r="J430" s="183"/>
      <c r="K430" s="57"/>
      <c r="L430" s="176"/>
      <c r="M430" s="176"/>
      <c r="N430" s="180"/>
      <c r="O430" s="61"/>
      <c r="P430" s="25"/>
      <c r="Q430" s="175"/>
      <c r="R430" s="175"/>
      <c r="S430" s="175"/>
      <c r="T430" s="175"/>
      <c r="U430" s="175"/>
      <c r="V430" s="175"/>
      <c r="W430" s="175"/>
      <c r="X430" s="175"/>
      <c r="Y430" s="175"/>
      <c r="Z430" s="175"/>
      <c r="AA430" s="175"/>
      <c r="AB430" s="175"/>
      <c r="AC430" s="175"/>
      <c r="AD430" s="175"/>
      <c r="AE430" s="175"/>
      <c r="AF430" s="175"/>
    </row>
    <row r="431" spans="1:32" s="150" customFormat="1" hidden="1" x14ac:dyDescent="0.2">
      <c r="A431" s="78"/>
      <c r="B431" s="98"/>
      <c r="C431" s="98"/>
      <c r="D431" s="77"/>
      <c r="E431" s="12"/>
      <c r="F431" s="12"/>
      <c r="G431" s="12"/>
      <c r="H431" s="93"/>
      <c r="I431" s="6"/>
      <c r="J431" s="183"/>
      <c r="K431" s="57"/>
      <c r="L431" s="176"/>
      <c r="M431" s="176"/>
      <c r="N431" s="180"/>
      <c r="O431" s="61"/>
      <c r="P431" s="25"/>
      <c r="Q431" s="175"/>
      <c r="R431" s="175"/>
      <c r="S431" s="175"/>
      <c r="T431" s="175"/>
      <c r="U431" s="175"/>
      <c r="V431" s="175"/>
      <c r="W431" s="175"/>
      <c r="X431" s="175"/>
      <c r="Y431" s="175"/>
      <c r="Z431" s="175"/>
      <c r="AA431" s="175"/>
      <c r="AB431" s="175"/>
      <c r="AC431" s="175"/>
      <c r="AD431" s="175"/>
      <c r="AE431" s="175"/>
      <c r="AF431" s="175"/>
    </row>
    <row r="432" spans="1:32" hidden="1" x14ac:dyDescent="0.2">
      <c r="A432" s="78" t="s">
        <v>34</v>
      </c>
      <c r="B432" s="98" t="s">
        <v>65</v>
      </c>
      <c r="C432" s="98" t="s">
        <v>7</v>
      </c>
      <c r="D432" s="77"/>
      <c r="E432" s="12"/>
      <c r="F432" s="12"/>
      <c r="G432" s="12"/>
      <c r="H432" s="74"/>
      <c r="I432" s="6"/>
      <c r="J432" s="87"/>
      <c r="K432" s="55"/>
      <c r="L432" s="55"/>
      <c r="M432" s="55"/>
      <c r="N432" s="65"/>
      <c r="O432" s="61"/>
      <c r="P432" s="25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</row>
    <row r="433" spans="1:33" x14ac:dyDescent="0.2">
      <c r="A433" s="41"/>
      <c r="B433" s="39"/>
      <c r="C433" s="39"/>
      <c r="D433" s="39"/>
      <c r="E433" s="39"/>
      <c r="F433" s="39"/>
      <c r="G433" s="39"/>
      <c r="H433" s="40"/>
      <c r="I433" s="41"/>
      <c r="J433" s="84"/>
      <c r="K433" s="41"/>
      <c r="L433" s="41"/>
      <c r="M433" s="41"/>
      <c r="N433" s="42"/>
      <c r="O433" s="51"/>
      <c r="P433" s="25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</row>
    <row r="434" spans="1:33" x14ac:dyDescent="0.2">
      <c r="A434" s="32"/>
      <c r="B434" s="30"/>
      <c r="C434" s="30"/>
      <c r="D434" s="30"/>
      <c r="E434" s="34" t="s">
        <v>43</v>
      </c>
      <c r="F434" s="30"/>
      <c r="G434" s="30"/>
      <c r="H434" s="31"/>
      <c r="I434" s="32"/>
      <c r="J434" s="83"/>
      <c r="K434" s="32"/>
      <c r="L434" s="32"/>
      <c r="M434" s="32"/>
      <c r="N434" s="33"/>
      <c r="O434" s="32"/>
      <c r="P434" s="25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</row>
    <row r="435" spans="1:33" x14ac:dyDescent="0.2">
      <c r="A435" s="37"/>
      <c r="B435" s="35"/>
      <c r="C435" s="35"/>
      <c r="D435" s="35"/>
      <c r="E435" s="35"/>
      <c r="F435" s="35"/>
      <c r="G435" s="35"/>
      <c r="H435" s="36"/>
      <c r="I435" s="37"/>
      <c r="J435" s="85"/>
      <c r="K435" s="37"/>
      <c r="L435" s="37"/>
      <c r="M435" s="37"/>
      <c r="N435" s="38"/>
      <c r="O435" s="32"/>
      <c r="P435" s="25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</row>
    <row r="436" spans="1:33" x14ac:dyDescent="0.2">
      <c r="A436" s="97"/>
      <c r="B436" s="53"/>
      <c r="C436" s="53"/>
      <c r="D436" s="9" t="s">
        <v>60</v>
      </c>
      <c r="E436" s="43" t="s">
        <v>36</v>
      </c>
      <c r="F436" s="43" t="s">
        <v>37</v>
      </c>
      <c r="G436" s="43" t="s">
        <v>37</v>
      </c>
      <c r="H436" s="28" t="s">
        <v>9</v>
      </c>
      <c r="I436" s="111" t="s">
        <v>53</v>
      </c>
      <c r="J436" s="112" t="s">
        <v>46</v>
      </c>
      <c r="K436" s="111" t="s">
        <v>52</v>
      </c>
      <c r="L436" s="111" t="s">
        <v>50</v>
      </c>
      <c r="M436" s="111" t="s">
        <v>51</v>
      </c>
      <c r="N436" s="76"/>
      <c r="O436" s="75" t="s">
        <v>16</v>
      </c>
      <c r="P436" s="25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</row>
    <row r="437" spans="1:33" x14ac:dyDescent="0.2">
      <c r="A437" s="92" t="s">
        <v>34</v>
      </c>
      <c r="B437" s="104" t="s">
        <v>65</v>
      </c>
      <c r="C437" s="73" t="s">
        <v>7</v>
      </c>
      <c r="D437" s="77" t="s">
        <v>74</v>
      </c>
      <c r="E437" s="57" t="s">
        <v>88</v>
      </c>
      <c r="F437" s="12" t="s">
        <v>44</v>
      </c>
      <c r="G437" s="58" t="s">
        <v>172</v>
      </c>
      <c r="H437" s="93">
        <v>-1450</v>
      </c>
      <c r="I437" s="57" t="s">
        <v>159</v>
      </c>
      <c r="J437" s="81" t="s">
        <v>67</v>
      </c>
      <c r="K437" s="57" t="s">
        <v>35</v>
      </c>
      <c r="L437" s="57" t="s">
        <v>173</v>
      </c>
      <c r="M437" s="57" t="s">
        <v>89</v>
      </c>
      <c r="N437" s="65"/>
      <c r="O437" s="54"/>
      <c r="P437" s="25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</row>
    <row r="438" spans="1:33" x14ac:dyDescent="0.2">
      <c r="A438" s="92" t="s">
        <v>34</v>
      </c>
      <c r="B438" s="104" t="s">
        <v>65</v>
      </c>
      <c r="C438" s="73" t="s">
        <v>7</v>
      </c>
      <c r="D438" s="77" t="s">
        <v>75</v>
      </c>
      <c r="E438" s="57" t="s">
        <v>88</v>
      </c>
      <c r="F438" s="12" t="s">
        <v>44</v>
      </c>
      <c r="G438" s="58" t="s">
        <v>172</v>
      </c>
      <c r="H438" s="93">
        <v>1450</v>
      </c>
      <c r="I438" s="57" t="s">
        <v>159</v>
      </c>
      <c r="J438" s="81" t="s">
        <v>135</v>
      </c>
      <c r="K438" s="57" t="s">
        <v>35</v>
      </c>
      <c r="L438" s="57" t="s">
        <v>173</v>
      </c>
      <c r="M438" s="57" t="s">
        <v>89</v>
      </c>
      <c r="N438" s="129"/>
      <c r="O438" s="130" t="s">
        <v>174</v>
      </c>
      <c r="P438" s="25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24"/>
      <c r="AG438" s="54"/>
    </row>
    <row r="439" spans="1:33" x14ac:dyDescent="0.2">
      <c r="A439" s="92" t="s">
        <v>34</v>
      </c>
      <c r="B439" s="104" t="s">
        <v>65</v>
      </c>
      <c r="C439" s="73" t="s">
        <v>7</v>
      </c>
      <c r="D439" s="77" t="s">
        <v>76</v>
      </c>
      <c r="E439" s="12" t="s">
        <v>88</v>
      </c>
      <c r="F439" s="12" t="s">
        <v>44</v>
      </c>
      <c r="G439" s="13" t="s">
        <v>132</v>
      </c>
      <c r="H439" s="105">
        <v>-321</v>
      </c>
      <c r="I439" s="7" t="s">
        <v>100</v>
      </c>
      <c r="J439" s="87">
        <v>2200</v>
      </c>
      <c r="K439" s="55" t="s">
        <v>126</v>
      </c>
      <c r="L439" s="55" t="s">
        <v>186</v>
      </c>
      <c r="M439" s="55" t="s">
        <v>89</v>
      </c>
      <c r="N439" s="65"/>
      <c r="O439" s="61"/>
      <c r="P439" s="25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</row>
    <row r="440" spans="1:33" x14ac:dyDescent="0.2">
      <c r="A440" s="92" t="s">
        <v>34</v>
      </c>
      <c r="B440" s="104" t="s">
        <v>65</v>
      </c>
      <c r="C440" s="73" t="s">
        <v>7</v>
      </c>
      <c r="D440" s="77" t="s">
        <v>77</v>
      </c>
      <c r="E440" s="12" t="s">
        <v>88</v>
      </c>
      <c r="F440" s="12" t="s">
        <v>44</v>
      </c>
      <c r="G440" s="13" t="s">
        <v>132</v>
      </c>
      <c r="H440" s="105">
        <v>321</v>
      </c>
      <c r="I440" s="7" t="s">
        <v>100</v>
      </c>
      <c r="J440" s="87">
        <v>2200</v>
      </c>
      <c r="K440" s="55" t="s">
        <v>35</v>
      </c>
      <c r="L440" s="55" t="s">
        <v>186</v>
      </c>
      <c r="M440" s="55" t="s">
        <v>89</v>
      </c>
      <c r="N440" s="65"/>
      <c r="O440" s="61" t="s">
        <v>187</v>
      </c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  <c r="AA440" s="30"/>
      <c r="AB440" s="30"/>
      <c r="AC440" s="30"/>
      <c r="AD440" s="30"/>
      <c r="AE440" s="30"/>
      <c r="AF440" s="30"/>
      <c r="AG440" s="54"/>
    </row>
    <row r="441" spans="1:33" ht="25.5" x14ac:dyDescent="0.2">
      <c r="A441" s="92" t="s">
        <v>34</v>
      </c>
      <c r="B441" s="104" t="s">
        <v>65</v>
      </c>
      <c r="C441" s="73" t="s">
        <v>7</v>
      </c>
      <c r="D441" s="77" t="s">
        <v>78</v>
      </c>
      <c r="E441" s="7" t="s">
        <v>134</v>
      </c>
      <c r="F441" s="12" t="s">
        <v>44</v>
      </c>
      <c r="G441" s="13" t="s">
        <v>213</v>
      </c>
      <c r="H441" s="118">
        <v>9724</v>
      </c>
      <c r="I441" s="121" t="s">
        <v>87</v>
      </c>
      <c r="J441" s="82" t="s">
        <v>67</v>
      </c>
      <c r="K441" s="110" t="s">
        <v>126</v>
      </c>
      <c r="L441" s="6" t="s">
        <v>150</v>
      </c>
      <c r="M441" s="6" t="s">
        <v>127</v>
      </c>
      <c r="N441" s="65"/>
      <c r="O441" s="54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  <c r="AA441" s="30"/>
      <c r="AB441" s="30"/>
      <c r="AC441" s="30"/>
      <c r="AD441" s="30"/>
      <c r="AE441" s="30"/>
      <c r="AF441" s="30"/>
      <c r="AG441" s="54"/>
    </row>
    <row r="442" spans="1:33" s="95" customFormat="1" ht="25.5" x14ac:dyDescent="0.2">
      <c r="A442" s="92" t="s">
        <v>34</v>
      </c>
      <c r="B442" s="104" t="s">
        <v>65</v>
      </c>
      <c r="C442" s="73" t="s">
        <v>7</v>
      </c>
      <c r="D442" s="77" t="s">
        <v>79</v>
      </c>
      <c r="E442" s="7" t="s">
        <v>134</v>
      </c>
      <c r="F442" s="12" t="s">
        <v>44</v>
      </c>
      <c r="G442" s="13" t="s">
        <v>213</v>
      </c>
      <c r="H442" s="118">
        <v>-9724</v>
      </c>
      <c r="I442" s="121" t="s">
        <v>87</v>
      </c>
      <c r="J442" s="82" t="s">
        <v>70</v>
      </c>
      <c r="K442" s="110" t="s">
        <v>126</v>
      </c>
      <c r="L442" s="6" t="s">
        <v>150</v>
      </c>
      <c r="M442" s="6" t="s">
        <v>127</v>
      </c>
      <c r="N442" s="65"/>
      <c r="O442" s="54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  <c r="AA442" s="30"/>
      <c r="AB442" s="30"/>
      <c r="AC442" s="30"/>
      <c r="AD442" s="30"/>
      <c r="AE442" s="30"/>
      <c r="AF442" s="30"/>
      <c r="AG442" s="54"/>
    </row>
    <row r="443" spans="1:33" x14ac:dyDescent="0.2">
      <c r="A443" s="92" t="s">
        <v>34</v>
      </c>
      <c r="B443" s="104" t="s">
        <v>65</v>
      </c>
      <c r="C443" s="73" t="s">
        <v>7</v>
      </c>
      <c r="D443" s="77" t="s">
        <v>80</v>
      </c>
      <c r="E443" s="12" t="s">
        <v>108</v>
      </c>
      <c r="F443" s="12" t="s">
        <v>44</v>
      </c>
      <c r="G443" s="96" t="s">
        <v>115</v>
      </c>
      <c r="H443" s="27">
        <v>-330</v>
      </c>
      <c r="I443" s="78" t="s">
        <v>98</v>
      </c>
      <c r="J443" s="88" t="s">
        <v>70</v>
      </c>
      <c r="K443" s="78" t="s">
        <v>35</v>
      </c>
      <c r="L443" s="78" t="s">
        <v>156</v>
      </c>
      <c r="M443" s="78" t="s">
        <v>95</v>
      </c>
      <c r="N443" s="65"/>
      <c r="O443" s="54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  <c r="AA443" s="30"/>
      <c r="AB443" s="30"/>
      <c r="AC443" s="30"/>
      <c r="AD443" s="30"/>
      <c r="AE443" s="30"/>
      <c r="AF443" s="30"/>
      <c r="AG443" s="54"/>
    </row>
    <row r="444" spans="1:33" x14ac:dyDescent="0.2">
      <c r="A444" s="92" t="s">
        <v>34</v>
      </c>
      <c r="B444" s="104" t="s">
        <v>65</v>
      </c>
      <c r="C444" s="73" t="s">
        <v>7</v>
      </c>
      <c r="D444" s="77" t="s">
        <v>610</v>
      </c>
      <c r="E444" s="12" t="s">
        <v>108</v>
      </c>
      <c r="F444" s="12" t="s">
        <v>44</v>
      </c>
      <c r="G444" s="96" t="s">
        <v>115</v>
      </c>
      <c r="H444" s="27">
        <v>330</v>
      </c>
      <c r="I444" s="78" t="s">
        <v>98</v>
      </c>
      <c r="J444" s="88" t="s">
        <v>66</v>
      </c>
      <c r="K444" s="78" t="s">
        <v>35</v>
      </c>
      <c r="L444" s="78" t="s">
        <v>156</v>
      </c>
      <c r="M444" s="78" t="s">
        <v>95</v>
      </c>
      <c r="N444" s="65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  <c r="AA444" s="30"/>
      <c r="AB444" s="30"/>
      <c r="AC444" s="30"/>
      <c r="AD444" s="30"/>
      <c r="AE444" s="30"/>
      <c r="AF444" s="30"/>
      <c r="AG444" s="54"/>
    </row>
    <row r="445" spans="1:33" s="95" customFormat="1" x14ac:dyDescent="0.2">
      <c r="A445" s="92" t="s">
        <v>34</v>
      </c>
      <c r="B445" s="104" t="s">
        <v>65</v>
      </c>
      <c r="C445" s="73" t="s">
        <v>7</v>
      </c>
      <c r="D445" s="77" t="s">
        <v>609</v>
      </c>
      <c r="E445" s="57" t="s">
        <v>128</v>
      </c>
      <c r="F445" s="12" t="s">
        <v>44</v>
      </c>
      <c r="G445" s="58" t="s">
        <v>217</v>
      </c>
      <c r="H445" s="122">
        <v>-18394</v>
      </c>
      <c r="I445" s="57" t="s">
        <v>61</v>
      </c>
      <c r="J445" s="81" t="s">
        <v>67</v>
      </c>
      <c r="K445" s="57">
        <v>1201</v>
      </c>
      <c r="L445" s="57" t="s">
        <v>219</v>
      </c>
      <c r="M445" s="57" t="s">
        <v>131</v>
      </c>
      <c r="N445" s="65"/>
      <c r="O445" s="32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  <c r="AA445" s="30"/>
      <c r="AB445" s="30"/>
      <c r="AC445" s="30"/>
      <c r="AD445" s="30"/>
      <c r="AE445" s="30"/>
      <c r="AF445" s="30"/>
      <c r="AG445" s="54"/>
    </row>
    <row r="446" spans="1:33" s="95" customFormat="1" x14ac:dyDescent="0.2">
      <c r="A446" s="92" t="s">
        <v>34</v>
      </c>
      <c r="B446" s="104" t="s">
        <v>65</v>
      </c>
      <c r="C446" s="73" t="s">
        <v>7</v>
      </c>
      <c r="D446" s="77" t="s">
        <v>81</v>
      </c>
      <c r="E446" s="57" t="s">
        <v>128</v>
      </c>
      <c r="F446" s="12" t="s">
        <v>44</v>
      </c>
      <c r="G446" s="58" t="s">
        <v>217</v>
      </c>
      <c r="H446" s="122">
        <v>16700</v>
      </c>
      <c r="I446" s="57" t="s">
        <v>61</v>
      </c>
      <c r="J446" s="81" t="s">
        <v>70</v>
      </c>
      <c r="K446" s="57">
        <v>1201</v>
      </c>
      <c r="L446" s="57" t="s">
        <v>219</v>
      </c>
      <c r="M446" s="57" t="s">
        <v>131</v>
      </c>
      <c r="N446" s="65"/>
      <c r="O446" s="49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  <c r="AA446" s="30"/>
      <c r="AB446" s="30"/>
      <c r="AC446" s="30"/>
      <c r="AD446" s="30"/>
      <c r="AE446" s="30"/>
      <c r="AF446" s="30"/>
      <c r="AG446" s="54"/>
    </row>
    <row r="447" spans="1:33" s="95" customFormat="1" x14ac:dyDescent="0.2">
      <c r="A447" s="92" t="s">
        <v>34</v>
      </c>
      <c r="B447" s="104" t="s">
        <v>65</v>
      </c>
      <c r="C447" s="73" t="s">
        <v>7</v>
      </c>
      <c r="D447" s="77" t="s">
        <v>82</v>
      </c>
      <c r="E447" s="57" t="s">
        <v>128</v>
      </c>
      <c r="F447" s="12" t="s">
        <v>44</v>
      </c>
      <c r="G447" s="58" t="s">
        <v>217</v>
      </c>
      <c r="H447" s="122">
        <v>1694</v>
      </c>
      <c r="I447" s="57" t="s">
        <v>61</v>
      </c>
      <c r="J447" s="81" t="s">
        <v>66</v>
      </c>
      <c r="K447" s="57">
        <v>1201</v>
      </c>
      <c r="L447" s="57" t="s">
        <v>219</v>
      </c>
      <c r="M447" s="57" t="s">
        <v>131</v>
      </c>
      <c r="N447" s="65"/>
      <c r="O447" s="49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  <c r="AA447" s="30"/>
      <c r="AB447" s="30"/>
      <c r="AC447" s="30"/>
      <c r="AD447" s="30"/>
      <c r="AE447" s="30"/>
      <c r="AF447" s="30"/>
      <c r="AG447" s="54"/>
    </row>
    <row r="448" spans="1:33" s="95" customFormat="1" x14ac:dyDescent="0.2">
      <c r="A448" s="92" t="s">
        <v>34</v>
      </c>
      <c r="B448" s="104" t="s">
        <v>65</v>
      </c>
      <c r="C448" s="73" t="s">
        <v>7</v>
      </c>
      <c r="D448" s="77" t="s">
        <v>83</v>
      </c>
      <c r="E448" s="78" t="s">
        <v>134</v>
      </c>
      <c r="F448" s="78" t="s">
        <v>44</v>
      </c>
      <c r="G448" s="78" t="s">
        <v>225</v>
      </c>
      <c r="H448" s="116">
        <v>-12000</v>
      </c>
      <c r="I448" s="78" t="s">
        <v>222</v>
      </c>
      <c r="J448" s="88" t="s">
        <v>70</v>
      </c>
      <c r="K448" s="78" t="s">
        <v>126</v>
      </c>
      <c r="L448" s="78" t="s">
        <v>150</v>
      </c>
      <c r="M448" s="78" t="s">
        <v>127</v>
      </c>
      <c r="N448" s="65"/>
      <c r="O448" s="49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  <c r="AA448" s="30"/>
      <c r="AB448" s="30"/>
      <c r="AC448" s="30"/>
      <c r="AD448" s="30"/>
      <c r="AE448" s="30"/>
      <c r="AF448" s="30"/>
      <c r="AG448" s="54"/>
    </row>
    <row r="449" spans="1:33" s="95" customFormat="1" ht="25.5" x14ac:dyDescent="0.2">
      <c r="A449" s="92" t="s">
        <v>34</v>
      </c>
      <c r="B449" s="104" t="s">
        <v>65</v>
      </c>
      <c r="C449" s="73" t="s">
        <v>7</v>
      </c>
      <c r="D449" s="77" t="s">
        <v>84</v>
      </c>
      <c r="E449" s="26" t="s">
        <v>134</v>
      </c>
      <c r="F449" s="26" t="s">
        <v>44</v>
      </c>
      <c r="G449" s="96" t="s">
        <v>225</v>
      </c>
      <c r="H449" s="117">
        <v>12000</v>
      </c>
      <c r="I449" s="78" t="s">
        <v>222</v>
      </c>
      <c r="J449" s="88" t="s">
        <v>67</v>
      </c>
      <c r="K449" s="78" t="s">
        <v>126</v>
      </c>
      <c r="L449" s="78" t="s">
        <v>150</v>
      </c>
      <c r="M449" s="78" t="s">
        <v>127</v>
      </c>
      <c r="N449" s="65"/>
      <c r="O449" s="49" t="s">
        <v>226</v>
      </c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  <c r="AA449" s="30"/>
      <c r="AB449" s="30"/>
      <c r="AC449" s="30"/>
      <c r="AD449" s="30"/>
      <c r="AE449" s="30"/>
      <c r="AF449" s="30"/>
      <c r="AG449" s="54"/>
    </row>
    <row r="450" spans="1:33" s="95" customFormat="1" x14ac:dyDescent="0.2">
      <c r="A450" s="92" t="s">
        <v>34</v>
      </c>
      <c r="B450" s="104" t="s">
        <v>65</v>
      </c>
      <c r="C450" s="73" t="s">
        <v>7</v>
      </c>
      <c r="D450" s="77" t="s">
        <v>611</v>
      </c>
      <c r="E450" s="26" t="s">
        <v>147</v>
      </c>
      <c r="F450" s="26" t="s">
        <v>44</v>
      </c>
      <c r="G450" s="96" t="s">
        <v>227</v>
      </c>
      <c r="H450" s="117">
        <v>-200</v>
      </c>
      <c r="I450" s="78" t="s">
        <v>228</v>
      </c>
      <c r="J450" s="88" t="s">
        <v>67</v>
      </c>
      <c r="K450" s="78" t="s">
        <v>35</v>
      </c>
      <c r="L450" s="78" t="s">
        <v>148</v>
      </c>
      <c r="M450" s="78" t="s">
        <v>149</v>
      </c>
      <c r="N450" s="65"/>
      <c r="O450" s="49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  <c r="AA450" s="30"/>
      <c r="AB450" s="30"/>
      <c r="AC450" s="30"/>
      <c r="AD450" s="30"/>
      <c r="AE450" s="30"/>
      <c r="AF450" s="30"/>
      <c r="AG450" s="54"/>
    </row>
    <row r="451" spans="1:33" s="95" customFormat="1" x14ac:dyDescent="0.2">
      <c r="A451" s="92" t="s">
        <v>34</v>
      </c>
      <c r="B451" s="104" t="s">
        <v>65</v>
      </c>
      <c r="C451" s="73" t="s">
        <v>7</v>
      </c>
      <c r="D451" s="77" t="s">
        <v>612</v>
      </c>
      <c r="E451" s="26" t="s">
        <v>147</v>
      </c>
      <c r="F451" s="26" t="s">
        <v>44</v>
      </c>
      <c r="G451" s="96" t="s">
        <v>227</v>
      </c>
      <c r="H451" s="117">
        <v>200</v>
      </c>
      <c r="I451" s="78" t="s">
        <v>228</v>
      </c>
      <c r="J451" s="88" t="s">
        <v>70</v>
      </c>
      <c r="K451" s="78" t="s">
        <v>35</v>
      </c>
      <c r="L451" s="78" t="s">
        <v>148</v>
      </c>
      <c r="M451" s="78" t="s">
        <v>149</v>
      </c>
      <c r="N451" s="65"/>
      <c r="O451" s="49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  <c r="AA451" s="30"/>
      <c r="AB451" s="30"/>
      <c r="AC451" s="30"/>
      <c r="AD451" s="30"/>
      <c r="AE451" s="30"/>
      <c r="AF451" s="30"/>
      <c r="AG451" s="54"/>
    </row>
    <row r="452" spans="1:33" s="95" customFormat="1" x14ac:dyDescent="0.2">
      <c r="A452" s="92" t="s">
        <v>34</v>
      </c>
      <c r="B452" s="104" t="s">
        <v>65</v>
      </c>
      <c r="C452" s="73" t="s">
        <v>7</v>
      </c>
      <c r="D452" s="77" t="s">
        <v>73</v>
      </c>
      <c r="E452" s="26" t="s">
        <v>201</v>
      </c>
      <c r="F452" s="26" t="s">
        <v>44</v>
      </c>
      <c r="G452" s="96" t="s">
        <v>229</v>
      </c>
      <c r="H452" s="117">
        <v>-900</v>
      </c>
      <c r="I452" s="78" t="s">
        <v>228</v>
      </c>
      <c r="J452" s="88" t="s">
        <v>67</v>
      </c>
      <c r="K452" s="78" t="s">
        <v>35</v>
      </c>
      <c r="L452" s="78" t="s">
        <v>146</v>
      </c>
      <c r="M452" s="78" t="s">
        <v>120</v>
      </c>
      <c r="N452" s="65"/>
      <c r="O452" s="49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  <c r="AA452" s="30"/>
      <c r="AB452" s="30"/>
      <c r="AC452" s="30"/>
      <c r="AD452" s="30"/>
      <c r="AE452" s="30"/>
      <c r="AF452" s="30"/>
      <c r="AG452" s="54"/>
    </row>
    <row r="453" spans="1:33" s="95" customFormat="1" x14ac:dyDescent="0.2">
      <c r="A453" s="92" t="s">
        <v>34</v>
      </c>
      <c r="B453" s="104" t="s">
        <v>65</v>
      </c>
      <c r="C453" s="73" t="s">
        <v>7</v>
      </c>
      <c r="D453" s="77" t="s">
        <v>85</v>
      </c>
      <c r="E453" s="26" t="s">
        <v>201</v>
      </c>
      <c r="F453" s="26" t="s">
        <v>44</v>
      </c>
      <c r="G453" s="96" t="s">
        <v>229</v>
      </c>
      <c r="H453" s="117">
        <v>900</v>
      </c>
      <c r="I453" s="78" t="s">
        <v>228</v>
      </c>
      <c r="J453" s="88" t="s">
        <v>70</v>
      </c>
      <c r="K453" s="78" t="s">
        <v>35</v>
      </c>
      <c r="L453" s="78" t="s">
        <v>146</v>
      </c>
      <c r="M453" s="78" t="s">
        <v>120</v>
      </c>
      <c r="N453" s="65"/>
      <c r="O453" s="49" t="s">
        <v>230</v>
      </c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  <c r="AA453" s="30"/>
      <c r="AB453" s="30"/>
      <c r="AC453" s="30"/>
      <c r="AD453" s="30"/>
      <c r="AE453" s="30"/>
      <c r="AF453" s="30"/>
      <c r="AG453" s="54"/>
    </row>
    <row r="454" spans="1:33" s="150" customFormat="1" x14ac:dyDescent="0.2">
      <c r="A454" s="92" t="s">
        <v>34</v>
      </c>
      <c r="B454" s="104" t="s">
        <v>65</v>
      </c>
      <c r="C454" s="73" t="s">
        <v>7</v>
      </c>
      <c r="D454" s="77" t="s">
        <v>86</v>
      </c>
      <c r="E454" s="7" t="s">
        <v>209</v>
      </c>
      <c r="F454" s="7" t="s">
        <v>44</v>
      </c>
      <c r="G454" s="58" t="s">
        <v>113</v>
      </c>
      <c r="H454" s="8">
        <v>-312</v>
      </c>
      <c r="I454" s="55" t="s">
        <v>96</v>
      </c>
      <c r="J454" s="81" t="s">
        <v>70</v>
      </c>
      <c r="K454" s="55" t="s">
        <v>126</v>
      </c>
      <c r="L454" s="55" t="s">
        <v>156</v>
      </c>
      <c r="M454" s="55" t="s">
        <v>95</v>
      </c>
      <c r="N454" s="65"/>
      <c r="O454" s="1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  <c r="AA454" s="30"/>
      <c r="AB454" s="30"/>
      <c r="AC454" s="30"/>
      <c r="AD454" s="30"/>
      <c r="AE454" s="30"/>
      <c r="AF454" s="30"/>
      <c r="AG454" s="54"/>
    </row>
    <row r="455" spans="1:33" s="150" customFormat="1" x14ac:dyDescent="0.2">
      <c r="A455" s="92" t="s">
        <v>34</v>
      </c>
      <c r="B455" s="104" t="s">
        <v>65</v>
      </c>
      <c r="C455" s="73" t="s">
        <v>7</v>
      </c>
      <c r="D455" s="77" t="s">
        <v>613</v>
      </c>
      <c r="E455" s="7" t="s">
        <v>209</v>
      </c>
      <c r="F455" s="7" t="s">
        <v>44</v>
      </c>
      <c r="G455" s="58" t="s">
        <v>113</v>
      </c>
      <c r="H455" s="8">
        <v>312</v>
      </c>
      <c r="I455" s="55" t="s">
        <v>96</v>
      </c>
      <c r="J455" s="81" t="s">
        <v>66</v>
      </c>
      <c r="K455" s="55" t="s">
        <v>126</v>
      </c>
      <c r="L455" s="55" t="s">
        <v>156</v>
      </c>
      <c r="M455" s="55" t="s">
        <v>95</v>
      </c>
      <c r="N455" s="65"/>
      <c r="O455" s="1" t="s">
        <v>481</v>
      </c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  <c r="AA455" s="30"/>
      <c r="AB455" s="30"/>
      <c r="AC455" s="30"/>
      <c r="AD455" s="30"/>
      <c r="AE455" s="30"/>
      <c r="AF455" s="30"/>
      <c r="AG455" s="54"/>
    </row>
    <row r="456" spans="1:33" s="95" customFormat="1" ht="25.5" x14ac:dyDescent="0.2">
      <c r="A456" s="92" t="s">
        <v>34</v>
      </c>
      <c r="B456" s="104" t="s">
        <v>65</v>
      </c>
      <c r="C456" s="73" t="s">
        <v>7</v>
      </c>
      <c r="D456" s="77" t="s">
        <v>614</v>
      </c>
      <c r="E456" s="26" t="s">
        <v>134</v>
      </c>
      <c r="F456" s="26" t="s">
        <v>44</v>
      </c>
      <c r="G456" s="96" t="s">
        <v>277</v>
      </c>
      <c r="H456" s="117">
        <v>-160</v>
      </c>
      <c r="I456" s="78" t="s">
        <v>278</v>
      </c>
      <c r="J456" s="88" t="s">
        <v>67</v>
      </c>
      <c r="K456" s="78" t="s">
        <v>126</v>
      </c>
      <c r="L456" s="78" t="s">
        <v>150</v>
      </c>
      <c r="M456" s="78" t="s">
        <v>127</v>
      </c>
      <c r="N456" s="65"/>
      <c r="O456" s="49" t="s">
        <v>279</v>
      </c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  <c r="AA456" s="30"/>
      <c r="AB456" s="30"/>
      <c r="AC456" s="30"/>
      <c r="AD456" s="30"/>
      <c r="AE456" s="30"/>
      <c r="AF456" s="30"/>
      <c r="AG456" s="54"/>
    </row>
    <row r="457" spans="1:33" s="95" customFormat="1" ht="25.5" x14ac:dyDescent="0.2">
      <c r="A457" s="92" t="s">
        <v>34</v>
      </c>
      <c r="B457" s="104" t="s">
        <v>65</v>
      </c>
      <c r="C457" s="73" t="s">
        <v>7</v>
      </c>
      <c r="D457" s="77" t="s">
        <v>615</v>
      </c>
      <c r="E457" s="7" t="s">
        <v>134</v>
      </c>
      <c r="F457" s="12" t="s">
        <v>44</v>
      </c>
      <c r="G457" s="13" t="s">
        <v>277</v>
      </c>
      <c r="H457" s="105">
        <v>160</v>
      </c>
      <c r="I457" s="6" t="s">
        <v>278</v>
      </c>
      <c r="J457" s="82" t="s">
        <v>70</v>
      </c>
      <c r="K457" s="6" t="s">
        <v>126</v>
      </c>
      <c r="L457" s="6" t="s">
        <v>150</v>
      </c>
      <c r="M457" s="57" t="s">
        <v>127</v>
      </c>
      <c r="N457" s="65"/>
      <c r="O457" s="49" t="s">
        <v>279</v>
      </c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  <c r="AA457" s="30"/>
      <c r="AB457" s="30"/>
      <c r="AC457" s="30"/>
      <c r="AD457" s="30"/>
      <c r="AE457" s="30"/>
      <c r="AF457" s="30"/>
      <c r="AG457" s="54"/>
    </row>
    <row r="458" spans="1:33" s="95" customFormat="1" x14ac:dyDescent="0.2">
      <c r="A458" s="92" t="s">
        <v>34</v>
      </c>
      <c r="B458" s="104" t="s">
        <v>65</v>
      </c>
      <c r="C458" s="73" t="s">
        <v>7</v>
      </c>
      <c r="D458" s="77" t="s">
        <v>616</v>
      </c>
      <c r="E458" s="12" t="s">
        <v>68</v>
      </c>
      <c r="F458" s="12" t="s">
        <v>44</v>
      </c>
      <c r="G458" s="12" t="s">
        <v>281</v>
      </c>
      <c r="H458" s="74">
        <v>-680</v>
      </c>
      <c r="I458" s="6" t="s">
        <v>282</v>
      </c>
      <c r="J458" s="87">
        <v>2300</v>
      </c>
      <c r="K458" s="55" t="s">
        <v>35</v>
      </c>
      <c r="L458" s="55" t="s">
        <v>148</v>
      </c>
      <c r="M458" s="55" t="s">
        <v>149</v>
      </c>
      <c r="N458" s="65"/>
      <c r="O458" s="49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  <c r="AA458" s="30"/>
      <c r="AB458" s="30"/>
      <c r="AC458" s="30"/>
      <c r="AD458" s="30"/>
      <c r="AE458" s="30"/>
      <c r="AF458" s="30"/>
      <c r="AG458" s="54"/>
    </row>
    <row r="459" spans="1:33" s="95" customFormat="1" x14ac:dyDescent="0.2">
      <c r="A459" s="92" t="s">
        <v>34</v>
      </c>
      <c r="B459" s="104" t="s">
        <v>65</v>
      </c>
      <c r="C459" s="73" t="s">
        <v>7</v>
      </c>
      <c r="D459" s="77" t="s">
        <v>617</v>
      </c>
      <c r="E459" s="12" t="s">
        <v>68</v>
      </c>
      <c r="F459" s="12" t="s">
        <v>44</v>
      </c>
      <c r="G459" s="12" t="s">
        <v>281</v>
      </c>
      <c r="H459" s="74">
        <v>680</v>
      </c>
      <c r="I459" s="6" t="s">
        <v>282</v>
      </c>
      <c r="J459" s="87">
        <v>5200</v>
      </c>
      <c r="K459" s="55" t="s">
        <v>35</v>
      </c>
      <c r="L459" s="55" t="s">
        <v>148</v>
      </c>
      <c r="M459" s="55" t="s">
        <v>149</v>
      </c>
      <c r="N459" s="65"/>
      <c r="O459" s="49" t="s">
        <v>283</v>
      </c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  <c r="AA459" s="30"/>
      <c r="AB459" s="30"/>
      <c r="AC459" s="30"/>
      <c r="AD459" s="30"/>
      <c r="AE459" s="30"/>
      <c r="AF459" s="30"/>
      <c r="AG459" s="54"/>
    </row>
    <row r="460" spans="1:33" s="95" customFormat="1" x14ac:dyDescent="0.2">
      <c r="A460" s="92" t="s">
        <v>34</v>
      </c>
      <c r="B460" s="104" t="s">
        <v>65</v>
      </c>
      <c r="C460" s="73" t="s">
        <v>7</v>
      </c>
      <c r="D460" s="77" t="s">
        <v>618</v>
      </c>
      <c r="E460" s="26" t="s">
        <v>134</v>
      </c>
      <c r="F460" s="26" t="s">
        <v>44</v>
      </c>
      <c r="G460" s="96" t="s">
        <v>284</v>
      </c>
      <c r="H460" s="123">
        <v>150</v>
      </c>
      <c r="I460" s="78" t="s">
        <v>285</v>
      </c>
      <c r="J460" s="88" t="s">
        <v>67</v>
      </c>
      <c r="K460" s="78" t="s">
        <v>35</v>
      </c>
      <c r="L460" s="78" t="s">
        <v>286</v>
      </c>
      <c r="M460" s="78" t="s">
        <v>127</v>
      </c>
      <c r="N460" s="65"/>
      <c r="O460" s="49" t="s">
        <v>287</v>
      </c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  <c r="AA460" s="30"/>
      <c r="AB460" s="30"/>
      <c r="AC460" s="30"/>
      <c r="AD460" s="30"/>
      <c r="AE460" s="30"/>
      <c r="AF460" s="30"/>
      <c r="AG460" s="54"/>
    </row>
    <row r="461" spans="1:33" s="95" customFormat="1" x14ac:dyDescent="0.2">
      <c r="A461" s="92" t="s">
        <v>34</v>
      </c>
      <c r="B461" s="104" t="s">
        <v>65</v>
      </c>
      <c r="C461" s="73" t="s">
        <v>7</v>
      </c>
      <c r="D461" s="77" t="s">
        <v>619</v>
      </c>
      <c r="E461" s="26" t="s">
        <v>134</v>
      </c>
      <c r="F461" s="26" t="s">
        <v>44</v>
      </c>
      <c r="G461" s="96" t="s">
        <v>284</v>
      </c>
      <c r="H461" s="123">
        <v>-150</v>
      </c>
      <c r="I461" s="78" t="s">
        <v>285</v>
      </c>
      <c r="J461" s="88" t="s">
        <v>67</v>
      </c>
      <c r="K461" s="78" t="s">
        <v>35</v>
      </c>
      <c r="L461" s="78" t="s">
        <v>141</v>
      </c>
      <c r="M461" s="78" t="s">
        <v>127</v>
      </c>
      <c r="N461" s="65"/>
      <c r="O461" s="49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  <c r="AA461" s="30"/>
      <c r="AB461" s="30"/>
      <c r="AC461" s="30"/>
      <c r="AD461" s="30"/>
      <c r="AE461" s="30"/>
      <c r="AF461" s="30"/>
      <c r="AG461" s="54"/>
    </row>
    <row r="462" spans="1:33" s="95" customFormat="1" x14ac:dyDescent="0.2">
      <c r="A462" s="92" t="s">
        <v>34</v>
      </c>
      <c r="B462" s="104" t="s">
        <v>65</v>
      </c>
      <c r="C462" s="73" t="s">
        <v>7</v>
      </c>
      <c r="D462" s="77" t="s">
        <v>620</v>
      </c>
      <c r="E462" s="26" t="s">
        <v>68</v>
      </c>
      <c r="F462" s="26" t="s">
        <v>44</v>
      </c>
      <c r="G462" s="96" t="s">
        <v>288</v>
      </c>
      <c r="H462" s="117">
        <v>1500</v>
      </c>
      <c r="I462" s="78" t="s">
        <v>289</v>
      </c>
      <c r="J462" s="88" t="s">
        <v>67</v>
      </c>
      <c r="K462" s="78" t="s">
        <v>35</v>
      </c>
      <c r="L462" s="78" t="s">
        <v>290</v>
      </c>
      <c r="M462" s="78" t="s">
        <v>120</v>
      </c>
      <c r="N462" s="65"/>
      <c r="O462" s="49" t="s">
        <v>291</v>
      </c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  <c r="AA462" s="30"/>
      <c r="AB462" s="30"/>
      <c r="AC462" s="30"/>
      <c r="AD462" s="30"/>
      <c r="AE462" s="30"/>
      <c r="AF462" s="30"/>
      <c r="AG462" s="54"/>
    </row>
    <row r="463" spans="1:33" s="95" customFormat="1" x14ac:dyDescent="0.2">
      <c r="A463" s="92" t="s">
        <v>34</v>
      </c>
      <c r="B463" s="104" t="s">
        <v>65</v>
      </c>
      <c r="C463" s="73" t="s">
        <v>7</v>
      </c>
      <c r="D463" s="77" t="s">
        <v>621</v>
      </c>
      <c r="E463" s="26" t="s">
        <v>68</v>
      </c>
      <c r="F463" s="26" t="s">
        <v>44</v>
      </c>
      <c r="G463" s="96" t="s">
        <v>288</v>
      </c>
      <c r="H463" s="117">
        <v>-1500</v>
      </c>
      <c r="I463" s="78" t="s">
        <v>289</v>
      </c>
      <c r="J463" s="88" t="s">
        <v>67</v>
      </c>
      <c r="K463" s="78" t="s">
        <v>35</v>
      </c>
      <c r="L463" s="78" t="s">
        <v>146</v>
      </c>
      <c r="M463" s="78" t="s">
        <v>120</v>
      </c>
      <c r="N463" s="65"/>
      <c r="O463" s="49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  <c r="AA463" s="30"/>
      <c r="AB463" s="30"/>
      <c r="AC463" s="30"/>
      <c r="AD463" s="30"/>
      <c r="AE463" s="30"/>
      <c r="AF463" s="30"/>
      <c r="AG463" s="54"/>
    </row>
    <row r="464" spans="1:33" s="95" customFormat="1" x14ac:dyDescent="0.2">
      <c r="A464" s="92" t="s">
        <v>34</v>
      </c>
      <c r="B464" s="104" t="s">
        <v>65</v>
      </c>
      <c r="C464" s="73" t="s">
        <v>7</v>
      </c>
      <c r="D464" s="77" t="s">
        <v>622</v>
      </c>
      <c r="E464" s="26" t="s">
        <v>128</v>
      </c>
      <c r="F464" s="26" t="s">
        <v>44</v>
      </c>
      <c r="G464" s="96" t="s">
        <v>318</v>
      </c>
      <c r="H464" s="117">
        <v>1200</v>
      </c>
      <c r="I464" s="78" t="s">
        <v>61</v>
      </c>
      <c r="J464" s="88" t="s">
        <v>71</v>
      </c>
      <c r="K464" s="78" t="s">
        <v>35</v>
      </c>
      <c r="L464" s="78" t="s">
        <v>319</v>
      </c>
      <c r="M464" s="78" t="s">
        <v>131</v>
      </c>
      <c r="N464" s="65"/>
      <c r="O464" s="49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  <c r="AA464" s="30"/>
      <c r="AB464" s="30"/>
      <c r="AC464" s="30"/>
      <c r="AD464" s="30"/>
      <c r="AE464" s="30"/>
      <c r="AF464" s="30"/>
      <c r="AG464" s="54"/>
    </row>
    <row r="465" spans="1:33" s="95" customFormat="1" x14ac:dyDescent="0.2">
      <c r="A465" s="92" t="s">
        <v>34</v>
      </c>
      <c r="B465" s="104" t="s">
        <v>65</v>
      </c>
      <c r="C465" s="73" t="s">
        <v>7</v>
      </c>
      <c r="D465" s="77" t="s">
        <v>623</v>
      </c>
      <c r="E465" s="26" t="s">
        <v>128</v>
      </c>
      <c r="F465" s="26" t="s">
        <v>44</v>
      </c>
      <c r="G465" s="96" t="s">
        <v>318</v>
      </c>
      <c r="H465" s="117">
        <v>220</v>
      </c>
      <c r="I465" s="78" t="s">
        <v>61</v>
      </c>
      <c r="J465" s="88" t="s">
        <v>72</v>
      </c>
      <c r="K465" s="78" t="s">
        <v>35</v>
      </c>
      <c r="L465" s="78" t="s">
        <v>319</v>
      </c>
      <c r="M465" s="78" t="s">
        <v>131</v>
      </c>
      <c r="N465" s="65"/>
      <c r="O465" s="49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  <c r="AA465" s="30"/>
      <c r="AB465" s="30"/>
      <c r="AC465" s="30"/>
      <c r="AD465" s="30"/>
      <c r="AE465" s="30"/>
      <c r="AF465" s="30"/>
      <c r="AG465" s="54"/>
    </row>
    <row r="466" spans="1:33" s="95" customFormat="1" x14ac:dyDescent="0.2">
      <c r="A466" s="92" t="s">
        <v>34</v>
      </c>
      <c r="B466" s="104" t="s">
        <v>65</v>
      </c>
      <c r="C466" s="73" t="s">
        <v>7</v>
      </c>
      <c r="D466" s="77" t="s">
        <v>624</v>
      </c>
      <c r="E466" s="26" t="s">
        <v>128</v>
      </c>
      <c r="F466" s="26" t="s">
        <v>44</v>
      </c>
      <c r="G466" s="96" t="s">
        <v>318</v>
      </c>
      <c r="H466" s="117">
        <v>140</v>
      </c>
      <c r="I466" s="78" t="s">
        <v>61</v>
      </c>
      <c r="J466" s="88" t="s">
        <v>320</v>
      </c>
      <c r="K466" s="78" t="s">
        <v>35</v>
      </c>
      <c r="L466" s="78" t="s">
        <v>319</v>
      </c>
      <c r="M466" s="78" t="s">
        <v>131</v>
      </c>
      <c r="N466" s="65"/>
      <c r="O466" s="49" t="s">
        <v>322</v>
      </c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  <c r="AA466" s="30"/>
      <c r="AB466" s="30"/>
      <c r="AC466" s="30"/>
      <c r="AD466" s="30"/>
      <c r="AE466" s="30"/>
      <c r="AF466" s="30"/>
      <c r="AG466" s="54"/>
    </row>
    <row r="467" spans="1:33" s="95" customFormat="1" x14ac:dyDescent="0.2">
      <c r="A467" s="92" t="s">
        <v>34</v>
      </c>
      <c r="B467" s="104" t="s">
        <v>65</v>
      </c>
      <c r="C467" s="73" t="s">
        <v>7</v>
      </c>
      <c r="D467" s="77" t="s">
        <v>625</v>
      </c>
      <c r="E467" s="26" t="s">
        <v>128</v>
      </c>
      <c r="F467" s="26" t="s">
        <v>44</v>
      </c>
      <c r="G467" s="96" t="s">
        <v>318</v>
      </c>
      <c r="H467" s="117">
        <v>524</v>
      </c>
      <c r="I467" s="78" t="s">
        <v>61</v>
      </c>
      <c r="J467" s="88" t="s">
        <v>66</v>
      </c>
      <c r="K467" s="78" t="s">
        <v>35</v>
      </c>
      <c r="L467" s="78" t="s">
        <v>319</v>
      </c>
      <c r="M467" s="78" t="s">
        <v>131</v>
      </c>
      <c r="N467" s="65"/>
      <c r="O467" s="49" t="s">
        <v>321</v>
      </c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  <c r="AA467" s="30"/>
      <c r="AB467" s="30"/>
      <c r="AC467" s="30"/>
      <c r="AD467" s="30"/>
      <c r="AE467" s="30"/>
      <c r="AF467" s="30"/>
      <c r="AG467" s="54"/>
    </row>
    <row r="468" spans="1:33" s="95" customFormat="1" x14ac:dyDescent="0.2">
      <c r="A468" s="92" t="s">
        <v>34</v>
      </c>
      <c r="B468" s="104" t="s">
        <v>65</v>
      </c>
      <c r="C468" s="73" t="s">
        <v>7</v>
      </c>
      <c r="D468" s="77" t="s">
        <v>352</v>
      </c>
      <c r="E468" s="26" t="s">
        <v>128</v>
      </c>
      <c r="F468" s="26" t="s">
        <v>44</v>
      </c>
      <c r="G468" s="96" t="s">
        <v>318</v>
      </c>
      <c r="H468" s="117">
        <v>-2084</v>
      </c>
      <c r="I468" s="78" t="s">
        <v>61</v>
      </c>
      <c r="J468" s="88" t="s">
        <v>67</v>
      </c>
      <c r="K468" s="78" t="s">
        <v>35</v>
      </c>
      <c r="L468" s="78" t="s">
        <v>319</v>
      </c>
      <c r="M468" s="78" t="s">
        <v>131</v>
      </c>
      <c r="N468" s="65"/>
      <c r="O468" s="49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  <c r="AA468" s="30"/>
      <c r="AB468" s="30"/>
      <c r="AC468" s="30"/>
      <c r="AD468" s="30"/>
      <c r="AE468" s="30"/>
      <c r="AF468" s="30"/>
      <c r="AG468" s="54"/>
    </row>
    <row r="469" spans="1:33" s="95" customFormat="1" ht="25.5" x14ac:dyDescent="0.2">
      <c r="A469" s="92" t="s">
        <v>34</v>
      </c>
      <c r="B469" s="104" t="s">
        <v>65</v>
      </c>
      <c r="C469" s="73" t="s">
        <v>7</v>
      </c>
      <c r="D469" s="77" t="s">
        <v>626</v>
      </c>
      <c r="E469" s="26" t="s">
        <v>88</v>
      </c>
      <c r="F469" s="26" t="s">
        <v>44</v>
      </c>
      <c r="G469" s="96" t="s">
        <v>323</v>
      </c>
      <c r="H469" s="117">
        <v>9875</v>
      </c>
      <c r="I469" s="78" t="s">
        <v>159</v>
      </c>
      <c r="J469" s="88" t="s">
        <v>135</v>
      </c>
      <c r="K469" s="78" t="s">
        <v>35</v>
      </c>
      <c r="L469" s="78" t="s">
        <v>324</v>
      </c>
      <c r="M469" s="78" t="s">
        <v>89</v>
      </c>
      <c r="N469" s="65"/>
      <c r="O469" s="49" t="s">
        <v>325</v>
      </c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  <c r="AA469" s="30"/>
      <c r="AB469" s="30"/>
      <c r="AC469" s="30"/>
      <c r="AD469" s="30"/>
      <c r="AE469" s="30"/>
      <c r="AF469" s="30"/>
      <c r="AG469" s="54"/>
    </row>
    <row r="470" spans="1:33" s="95" customFormat="1" ht="25.5" x14ac:dyDescent="0.2">
      <c r="A470" s="92" t="s">
        <v>34</v>
      </c>
      <c r="B470" s="104" t="s">
        <v>65</v>
      </c>
      <c r="C470" s="73" t="s">
        <v>7</v>
      </c>
      <c r="D470" s="77" t="s">
        <v>627</v>
      </c>
      <c r="E470" s="26" t="s">
        <v>88</v>
      </c>
      <c r="F470" s="26" t="s">
        <v>44</v>
      </c>
      <c r="G470" s="96" t="s">
        <v>323</v>
      </c>
      <c r="H470" s="117">
        <v>-9875</v>
      </c>
      <c r="I470" s="78" t="s">
        <v>159</v>
      </c>
      <c r="J470" s="88" t="s">
        <v>67</v>
      </c>
      <c r="K470" s="78" t="s">
        <v>35</v>
      </c>
      <c r="L470" s="78" t="s">
        <v>324</v>
      </c>
      <c r="M470" s="78" t="s">
        <v>89</v>
      </c>
      <c r="N470" s="65"/>
      <c r="O470" s="49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  <c r="AA470" s="30"/>
      <c r="AB470" s="30"/>
      <c r="AC470" s="30"/>
      <c r="AD470" s="30"/>
      <c r="AE470" s="30"/>
      <c r="AF470" s="30"/>
      <c r="AG470" s="54"/>
    </row>
    <row r="471" spans="1:33" s="95" customFormat="1" x14ac:dyDescent="0.2">
      <c r="A471" s="92" t="s">
        <v>34</v>
      </c>
      <c r="B471" s="104" t="s">
        <v>65</v>
      </c>
      <c r="C471" s="73" t="s">
        <v>7</v>
      </c>
      <c r="D471" s="77" t="s">
        <v>628</v>
      </c>
      <c r="E471" s="26" t="s">
        <v>68</v>
      </c>
      <c r="F471" s="26" t="s">
        <v>44</v>
      </c>
      <c r="G471" s="96" t="s">
        <v>391</v>
      </c>
      <c r="H471" s="117">
        <v>-487</v>
      </c>
      <c r="I471" s="78" t="s">
        <v>392</v>
      </c>
      <c r="J471" s="88" t="s">
        <v>71</v>
      </c>
      <c r="K471" s="78" t="s">
        <v>35</v>
      </c>
      <c r="L471" s="78" t="s">
        <v>393</v>
      </c>
      <c r="M471" s="78" t="s">
        <v>94</v>
      </c>
      <c r="N471" s="65"/>
      <c r="O471" s="49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  <c r="AA471" s="30"/>
      <c r="AB471" s="30"/>
      <c r="AC471" s="30"/>
      <c r="AD471" s="30"/>
      <c r="AE471" s="30"/>
      <c r="AF471" s="30"/>
      <c r="AG471" s="54"/>
    </row>
    <row r="472" spans="1:33" s="95" customFormat="1" x14ac:dyDescent="0.2">
      <c r="A472" s="92" t="s">
        <v>34</v>
      </c>
      <c r="B472" s="104" t="s">
        <v>65</v>
      </c>
      <c r="C472" s="73" t="s">
        <v>7</v>
      </c>
      <c r="D472" s="77" t="s">
        <v>629</v>
      </c>
      <c r="E472" s="26" t="s">
        <v>68</v>
      </c>
      <c r="F472" s="26" t="s">
        <v>44</v>
      </c>
      <c r="G472" s="96" t="s">
        <v>391</v>
      </c>
      <c r="H472" s="117">
        <v>487</v>
      </c>
      <c r="I472" s="78" t="s">
        <v>392</v>
      </c>
      <c r="J472" s="88" t="s">
        <v>70</v>
      </c>
      <c r="K472" s="78" t="s">
        <v>35</v>
      </c>
      <c r="L472" s="78" t="s">
        <v>393</v>
      </c>
      <c r="M472" s="78" t="s">
        <v>94</v>
      </c>
      <c r="N472" s="65"/>
      <c r="O472" s="49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  <c r="AA472" s="30"/>
      <c r="AB472" s="30"/>
      <c r="AC472" s="30"/>
      <c r="AD472" s="30"/>
      <c r="AE472" s="30"/>
      <c r="AF472" s="30"/>
      <c r="AG472" s="54"/>
    </row>
    <row r="473" spans="1:33" s="95" customFormat="1" ht="25.5" x14ac:dyDescent="0.2">
      <c r="A473" s="92" t="s">
        <v>34</v>
      </c>
      <c r="B473" s="104" t="s">
        <v>65</v>
      </c>
      <c r="C473" s="73" t="s">
        <v>7</v>
      </c>
      <c r="D473" s="77" t="s">
        <v>630</v>
      </c>
      <c r="E473" s="26" t="s">
        <v>68</v>
      </c>
      <c r="F473" s="26" t="s">
        <v>44</v>
      </c>
      <c r="G473" s="96" t="s">
        <v>394</v>
      </c>
      <c r="H473" s="117">
        <v>-62</v>
      </c>
      <c r="I473" s="78" t="s">
        <v>392</v>
      </c>
      <c r="J473" s="88" t="s">
        <v>71</v>
      </c>
      <c r="K473" s="78" t="s">
        <v>35</v>
      </c>
      <c r="L473" s="78" t="s">
        <v>395</v>
      </c>
      <c r="M473" s="78" t="s">
        <v>94</v>
      </c>
      <c r="N473" s="65"/>
      <c r="O473" s="49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  <c r="AA473" s="30"/>
      <c r="AB473" s="30"/>
      <c r="AC473" s="30"/>
      <c r="AD473" s="30"/>
      <c r="AE473" s="30"/>
      <c r="AF473" s="30"/>
      <c r="AG473" s="54"/>
    </row>
    <row r="474" spans="1:33" s="95" customFormat="1" ht="25.5" x14ac:dyDescent="0.2">
      <c r="A474" s="92" t="s">
        <v>34</v>
      </c>
      <c r="B474" s="104" t="s">
        <v>65</v>
      </c>
      <c r="C474" s="73" t="s">
        <v>7</v>
      </c>
      <c r="D474" s="77" t="s">
        <v>631</v>
      </c>
      <c r="E474" s="26" t="s">
        <v>68</v>
      </c>
      <c r="F474" s="26" t="s">
        <v>44</v>
      </c>
      <c r="G474" s="96" t="s">
        <v>394</v>
      </c>
      <c r="H474" s="117">
        <v>42</v>
      </c>
      <c r="I474" s="78" t="s">
        <v>392</v>
      </c>
      <c r="J474" s="88" t="s">
        <v>67</v>
      </c>
      <c r="K474" s="78" t="s">
        <v>35</v>
      </c>
      <c r="L474" s="78" t="s">
        <v>395</v>
      </c>
      <c r="M474" s="78" t="s">
        <v>94</v>
      </c>
      <c r="N474" s="65"/>
      <c r="O474" s="49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  <c r="AA474" s="30"/>
      <c r="AB474" s="30"/>
      <c r="AC474" s="30"/>
      <c r="AD474" s="30"/>
      <c r="AE474" s="30"/>
      <c r="AF474" s="30"/>
      <c r="AG474" s="54"/>
    </row>
    <row r="475" spans="1:33" s="95" customFormat="1" ht="25.5" x14ac:dyDescent="0.2">
      <c r="A475" s="92" t="s">
        <v>34</v>
      </c>
      <c r="B475" s="104" t="s">
        <v>65</v>
      </c>
      <c r="C475" s="73" t="s">
        <v>7</v>
      </c>
      <c r="D475" s="77" t="s">
        <v>632</v>
      </c>
      <c r="E475" s="26" t="s">
        <v>68</v>
      </c>
      <c r="F475" s="26" t="s">
        <v>44</v>
      </c>
      <c r="G475" s="96" t="s">
        <v>394</v>
      </c>
      <c r="H475" s="117">
        <v>20</v>
      </c>
      <c r="I475" s="78" t="s">
        <v>392</v>
      </c>
      <c r="J475" s="88" t="s">
        <v>70</v>
      </c>
      <c r="K475" s="78" t="s">
        <v>35</v>
      </c>
      <c r="L475" s="78" t="s">
        <v>395</v>
      </c>
      <c r="M475" s="78" t="s">
        <v>94</v>
      </c>
      <c r="N475" s="65"/>
      <c r="O475" s="49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  <c r="AA475" s="30"/>
      <c r="AB475" s="30"/>
      <c r="AC475" s="30"/>
      <c r="AD475" s="30"/>
      <c r="AE475" s="30"/>
      <c r="AF475" s="30"/>
      <c r="AG475" s="54"/>
    </row>
    <row r="476" spans="1:33" s="95" customFormat="1" x14ac:dyDescent="0.2">
      <c r="A476" s="92" t="s">
        <v>34</v>
      </c>
      <c r="B476" s="104" t="s">
        <v>65</v>
      </c>
      <c r="C476" s="73" t="s">
        <v>7</v>
      </c>
      <c r="D476" s="77" t="s">
        <v>633</v>
      </c>
      <c r="E476" s="26" t="s">
        <v>68</v>
      </c>
      <c r="F476" s="26" t="s">
        <v>44</v>
      </c>
      <c r="G476" s="96" t="s">
        <v>396</v>
      </c>
      <c r="H476" s="117">
        <v>73</v>
      </c>
      <c r="I476" s="78" t="s">
        <v>392</v>
      </c>
      <c r="J476" s="88" t="s">
        <v>71</v>
      </c>
      <c r="K476" s="78" t="s">
        <v>35</v>
      </c>
      <c r="L476" s="78" t="s">
        <v>397</v>
      </c>
      <c r="M476" s="78" t="s">
        <v>120</v>
      </c>
      <c r="N476" s="65"/>
      <c r="O476" s="49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  <c r="AA476" s="30"/>
      <c r="AB476" s="30"/>
      <c r="AC476" s="30"/>
      <c r="AD476" s="30"/>
      <c r="AE476" s="30"/>
      <c r="AF476" s="30"/>
      <c r="AG476" s="54"/>
    </row>
    <row r="477" spans="1:33" s="95" customFormat="1" x14ac:dyDescent="0.2">
      <c r="A477" s="92" t="s">
        <v>34</v>
      </c>
      <c r="B477" s="104" t="s">
        <v>65</v>
      </c>
      <c r="C477" s="73" t="s">
        <v>7</v>
      </c>
      <c r="D477" s="77" t="s">
        <v>634</v>
      </c>
      <c r="E477" s="26" t="s">
        <v>68</v>
      </c>
      <c r="F477" s="26" t="s">
        <v>44</v>
      </c>
      <c r="G477" s="96" t="s">
        <v>396</v>
      </c>
      <c r="H477" s="117">
        <v>4</v>
      </c>
      <c r="I477" s="78" t="s">
        <v>392</v>
      </c>
      <c r="J477" s="88" t="s">
        <v>72</v>
      </c>
      <c r="K477" s="78" t="s">
        <v>35</v>
      </c>
      <c r="L477" s="78" t="s">
        <v>397</v>
      </c>
      <c r="M477" s="78" t="s">
        <v>120</v>
      </c>
      <c r="N477" s="65"/>
      <c r="O477" s="49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  <c r="AA477" s="30"/>
      <c r="AB477" s="30"/>
      <c r="AC477" s="30"/>
      <c r="AD477" s="30"/>
      <c r="AE477" s="30"/>
      <c r="AF477" s="30"/>
      <c r="AG477" s="54"/>
    </row>
    <row r="478" spans="1:33" s="95" customFormat="1" x14ac:dyDescent="0.2">
      <c r="A478" s="92" t="s">
        <v>34</v>
      </c>
      <c r="B478" s="104" t="s">
        <v>65</v>
      </c>
      <c r="C478" s="73" t="s">
        <v>7</v>
      </c>
      <c r="D478" s="77" t="s">
        <v>635</v>
      </c>
      <c r="E478" s="26" t="s">
        <v>68</v>
      </c>
      <c r="F478" s="26" t="s">
        <v>44</v>
      </c>
      <c r="G478" s="96" t="s">
        <v>396</v>
      </c>
      <c r="H478" s="117">
        <v>-77</v>
      </c>
      <c r="I478" s="78" t="s">
        <v>392</v>
      </c>
      <c r="J478" s="88" t="s">
        <v>70</v>
      </c>
      <c r="K478" s="78" t="s">
        <v>35</v>
      </c>
      <c r="L478" s="78" t="s">
        <v>397</v>
      </c>
      <c r="M478" s="78" t="s">
        <v>94</v>
      </c>
      <c r="N478" s="65"/>
      <c r="O478" s="49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  <c r="AA478" s="30"/>
      <c r="AB478" s="30"/>
      <c r="AC478" s="30"/>
      <c r="AD478" s="30"/>
      <c r="AE478" s="30"/>
      <c r="AF478" s="30"/>
      <c r="AG478" s="54"/>
    </row>
    <row r="479" spans="1:33" s="95" customFormat="1" x14ac:dyDescent="0.2">
      <c r="A479" s="92" t="s">
        <v>34</v>
      </c>
      <c r="B479" s="104" t="s">
        <v>65</v>
      </c>
      <c r="C479" s="73" t="s">
        <v>7</v>
      </c>
      <c r="D479" s="77" t="s">
        <v>636</v>
      </c>
      <c r="E479" s="26" t="s">
        <v>68</v>
      </c>
      <c r="F479" s="26" t="s">
        <v>44</v>
      </c>
      <c r="G479" s="96" t="s">
        <v>398</v>
      </c>
      <c r="H479" s="117">
        <v>179</v>
      </c>
      <c r="I479" s="78" t="s">
        <v>392</v>
      </c>
      <c r="J479" s="88" t="s">
        <v>71</v>
      </c>
      <c r="K479" s="78" t="s">
        <v>35</v>
      </c>
      <c r="L479" s="78" t="s">
        <v>399</v>
      </c>
      <c r="M479" s="78" t="s">
        <v>94</v>
      </c>
      <c r="N479" s="65"/>
      <c r="O479" s="49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  <c r="AA479" s="30"/>
      <c r="AB479" s="30"/>
      <c r="AC479" s="30"/>
      <c r="AD479" s="30"/>
      <c r="AE479" s="30"/>
      <c r="AF479" s="30"/>
      <c r="AG479" s="54"/>
    </row>
    <row r="480" spans="1:33" s="95" customFormat="1" x14ac:dyDescent="0.2">
      <c r="A480" s="92" t="s">
        <v>34</v>
      </c>
      <c r="B480" s="104" t="s">
        <v>65</v>
      </c>
      <c r="C480" s="73" t="s">
        <v>7</v>
      </c>
      <c r="D480" s="77" t="s">
        <v>637</v>
      </c>
      <c r="E480" s="26" t="s">
        <v>68</v>
      </c>
      <c r="F480" s="26" t="s">
        <v>44</v>
      </c>
      <c r="G480" s="96" t="s">
        <v>398</v>
      </c>
      <c r="H480" s="117">
        <v>109</v>
      </c>
      <c r="I480" s="78" t="s">
        <v>392</v>
      </c>
      <c r="J480" s="88" t="s">
        <v>72</v>
      </c>
      <c r="K480" s="78" t="s">
        <v>35</v>
      </c>
      <c r="L480" s="78" t="s">
        <v>399</v>
      </c>
      <c r="M480" s="78" t="s">
        <v>94</v>
      </c>
      <c r="N480" s="65"/>
      <c r="O480" s="49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  <c r="AA480" s="30"/>
      <c r="AB480" s="30"/>
      <c r="AC480" s="30"/>
      <c r="AD480" s="30"/>
      <c r="AE480" s="30"/>
      <c r="AF480" s="30"/>
      <c r="AG480" s="54"/>
    </row>
    <row r="481" spans="1:33" s="95" customFormat="1" x14ac:dyDescent="0.2">
      <c r="A481" s="92" t="s">
        <v>34</v>
      </c>
      <c r="B481" s="104" t="s">
        <v>65</v>
      </c>
      <c r="C481" s="73" t="s">
        <v>7</v>
      </c>
      <c r="D481" s="77" t="s">
        <v>638</v>
      </c>
      <c r="E481" s="7" t="s">
        <v>68</v>
      </c>
      <c r="F481" s="26" t="s">
        <v>44</v>
      </c>
      <c r="G481" s="58" t="s">
        <v>398</v>
      </c>
      <c r="H481" s="144">
        <v>-288</v>
      </c>
      <c r="I481" s="55" t="s">
        <v>392</v>
      </c>
      <c r="J481" s="81" t="s">
        <v>67</v>
      </c>
      <c r="K481" s="55" t="s">
        <v>35</v>
      </c>
      <c r="L481" s="55" t="s">
        <v>399</v>
      </c>
      <c r="M481" s="55" t="s">
        <v>94</v>
      </c>
      <c r="N481" s="65"/>
      <c r="O481" s="49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  <c r="AA481" s="30"/>
      <c r="AB481" s="30"/>
      <c r="AC481" s="30"/>
      <c r="AD481" s="30"/>
      <c r="AE481" s="30"/>
      <c r="AF481" s="30"/>
      <c r="AG481" s="54"/>
    </row>
    <row r="482" spans="1:33" s="95" customFormat="1" x14ac:dyDescent="0.2">
      <c r="A482" s="92" t="s">
        <v>34</v>
      </c>
      <c r="B482" s="104" t="s">
        <v>65</v>
      </c>
      <c r="C482" s="73" t="s">
        <v>7</v>
      </c>
      <c r="D482" s="77" t="s">
        <v>639</v>
      </c>
      <c r="E482" s="143" t="s">
        <v>108</v>
      </c>
      <c r="F482" s="58" t="s">
        <v>44</v>
      </c>
      <c r="G482" s="143" t="s">
        <v>117</v>
      </c>
      <c r="H482" s="69">
        <v>780</v>
      </c>
      <c r="I482" s="55" t="s">
        <v>101</v>
      </c>
      <c r="J482" s="81" t="s">
        <v>66</v>
      </c>
      <c r="K482" s="55" t="s">
        <v>126</v>
      </c>
      <c r="L482" s="55" t="s">
        <v>156</v>
      </c>
      <c r="M482" s="55" t="s">
        <v>95</v>
      </c>
      <c r="N482" s="141"/>
      <c r="O482" s="142" t="s">
        <v>430</v>
      </c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  <c r="AA482" s="30"/>
      <c r="AB482" s="30"/>
      <c r="AC482" s="30"/>
      <c r="AD482" s="30"/>
      <c r="AE482" s="30"/>
      <c r="AF482" s="30"/>
      <c r="AG482" s="54"/>
    </row>
    <row r="483" spans="1:33" s="95" customFormat="1" x14ac:dyDescent="0.2">
      <c r="A483" s="92" t="s">
        <v>34</v>
      </c>
      <c r="B483" s="104" t="s">
        <v>65</v>
      </c>
      <c r="C483" s="73" t="s">
        <v>7</v>
      </c>
      <c r="D483" s="77" t="s">
        <v>640</v>
      </c>
      <c r="E483" s="143" t="s">
        <v>108</v>
      </c>
      <c r="F483" s="58" t="s">
        <v>44</v>
      </c>
      <c r="G483" s="137" t="s">
        <v>117</v>
      </c>
      <c r="H483" s="138">
        <v>-780</v>
      </c>
      <c r="I483" s="139" t="s">
        <v>101</v>
      </c>
      <c r="J483" s="140" t="s">
        <v>70</v>
      </c>
      <c r="K483" s="139" t="s">
        <v>126</v>
      </c>
      <c r="L483" s="139" t="s">
        <v>156</v>
      </c>
      <c r="M483" s="139" t="s">
        <v>95</v>
      </c>
      <c r="N483" s="141"/>
      <c r="O483" s="142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  <c r="AA483" s="30"/>
      <c r="AB483" s="30"/>
      <c r="AC483" s="30"/>
      <c r="AD483" s="30"/>
      <c r="AE483" s="30"/>
      <c r="AF483" s="30"/>
      <c r="AG483" s="54"/>
    </row>
    <row r="484" spans="1:33" s="95" customFormat="1" x14ac:dyDescent="0.2">
      <c r="A484" s="92" t="s">
        <v>34</v>
      </c>
      <c r="B484" s="104" t="s">
        <v>65</v>
      </c>
      <c r="C484" s="73" t="s">
        <v>7</v>
      </c>
      <c r="D484" s="77" t="s">
        <v>641</v>
      </c>
      <c r="E484" s="7" t="s">
        <v>128</v>
      </c>
      <c r="F484" s="151" t="s">
        <v>44</v>
      </c>
      <c r="G484" s="159" t="s">
        <v>431</v>
      </c>
      <c r="H484" s="155">
        <v>-650</v>
      </c>
      <c r="I484" s="152" t="s">
        <v>432</v>
      </c>
      <c r="J484" s="153" t="s">
        <v>70</v>
      </c>
      <c r="K484" s="152" t="s">
        <v>35</v>
      </c>
      <c r="L484" s="152" t="s">
        <v>130</v>
      </c>
      <c r="M484" s="152" t="s">
        <v>131</v>
      </c>
      <c r="N484" s="65"/>
      <c r="O484" s="49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  <c r="AA484" s="30"/>
      <c r="AB484" s="30"/>
      <c r="AC484" s="30"/>
      <c r="AD484" s="30"/>
      <c r="AE484" s="30"/>
      <c r="AF484" s="30"/>
      <c r="AG484" s="54"/>
    </row>
    <row r="485" spans="1:33" s="95" customFormat="1" x14ac:dyDescent="0.2">
      <c r="A485" s="92" t="s">
        <v>34</v>
      </c>
      <c r="B485" s="104" t="s">
        <v>65</v>
      </c>
      <c r="C485" s="73" t="s">
        <v>7</v>
      </c>
      <c r="D485" s="77" t="s">
        <v>642</v>
      </c>
      <c r="E485" s="26" t="s">
        <v>134</v>
      </c>
      <c r="F485" s="151" t="s">
        <v>44</v>
      </c>
      <c r="G485" s="159" t="s">
        <v>277</v>
      </c>
      <c r="H485" s="154">
        <v>650</v>
      </c>
      <c r="I485" s="152" t="s">
        <v>278</v>
      </c>
      <c r="J485" s="153" t="s">
        <v>67</v>
      </c>
      <c r="K485" s="152" t="s">
        <v>35</v>
      </c>
      <c r="L485" s="152" t="s">
        <v>433</v>
      </c>
      <c r="M485" s="152" t="s">
        <v>127</v>
      </c>
      <c r="N485" s="65"/>
      <c r="O485" s="49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  <c r="AA485" s="30"/>
      <c r="AB485" s="30"/>
      <c r="AC485" s="30"/>
      <c r="AD485" s="30"/>
      <c r="AE485" s="30"/>
      <c r="AF485" s="30"/>
      <c r="AG485" s="54"/>
    </row>
    <row r="486" spans="1:33" s="150" customFormat="1" ht="24" x14ac:dyDescent="0.2">
      <c r="A486" s="92"/>
      <c r="B486" s="104"/>
      <c r="C486" s="73"/>
      <c r="D486" s="77" t="s">
        <v>643</v>
      </c>
      <c r="E486" s="26" t="s">
        <v>434</v>
      </c>
      <c r="F486" s="149" t="s">
        <v>368</v>
      </c>
      <c r="G486" s="159" t="s">
        <v>435</v>
      </c>
      <c r="H486" s="156">
        <v>-13100</v>
      </c>
      <c r="I486" s="157"/>
      <c r="J486" s="158" t="s">
        <v>67</v>
      </c>
      <c r="K486" s="157"/>
      <c r="L486" s="157"/>
      <c r="M486" s="157"/>
      <c r="N486" s="65"/>
      <c r="O486" s="49" t="s">
        <v>436</v>
      </c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  <c r="AA486" s="30"/>
      <c r="AB486" s="30"/>
      <c r="AC486" s="30"/>
      <c r="AD486" s="30"/>
      <c r="AE486" s="30"/>
      <c r="AF486" s="30"/>
      <c r="AG486" s="54"/>
    </row>
    <row r="487" spans="1:33" s="150" customFormat="1" ht="51" x14ac:dyDescent="0.2">
      <c r="A487" s="92"/>
      <c r="B487" s="104"/>
      <c r="C487" s="73"/>
      <c r="D487" s="77" t="s">
        <v>644</v>
      </c>
      <c r="E487" s="26" t="s">
        <v>434</v>
      </c>
      <c r="F487" s="149" t="s">
        <v>368</v>
      </c>
      <c r="G487" s="159" t="s">
        <v>435</v>
      </c>
      <c r="H487" s="156">
        <v>10600</v>
      </c>
      <c r="I487" s="157"/>
      <c r="J487" s="158" t="s">
        <v>71</v>
      </c>
      <c r="K487" s="157"/>
      <c r="L487" s="157"/>
      <c r="M487" s="157"/>
      <c r="N487" s="65"/>
      <c r="O487" s="188" t="s">
        <v>745</v>
      </c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  <c r="AA487" s="30"/>
      <c r="AB487" s="30"/>
      <c r="AC487" s="30"/>
      <c r="AD487" s="30"/>
      <c r="AE487" s="30"/>
      <c r="AF487" s="30"/>
      <c r="AG487" s="54"/>
    </row>
    <row r="488" spans="1:33" s="150" customFormat="1" ht="24" x14ac:dyDescent="0.2">
      <c r="A488" s="92"/>
      <c r="B488" s="104"/>
      <c r="C488" s="73"/>
      <c r="D488" s="77" t="s">
        <v>645</v>
      </c>
      <c r="E488" s="26" t="s">
        <v>434</v>
      </c>
      <c r="F488" s="149" t="s">
        <v>368</v>
      </c>
      <c r="G488" s="159" t="s">
        <v>435</v>
      </c>
      <c r="H488" s="156">
        <v>2500</v>
      </c>
      <c r="I488" s="157"/>
      <c r="J488" s="158">
        <v>1200</v>
      </c>
      <c r="K488" s="157"/>
      <c r="L488" s="157"/>
      <c r="M488" s="157"/>
      <c r="N488" s="65"/>
      <c r="O488" s="49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  <c r="AA488" s="30"/>
      <c r="AB488" s="30"/>
      <c r="AC488" s="30"/>
      <c r="AD488" s="30"/>
      <c r="AE488" s="30"/>
      <c r="AF488" s="30"/>
      <c r="AG488" s="54"/>
    </row>
    <row r="489" spans="1:33" s="150" customFormat="1" ht="24" x14ac:dyDescent="0.2">
      <c r="A489" s="92"/>
      <c r="B489" s="104"/>
      <c r="C489" s="73"/>
      <c r="D489" s="77" t="s">
        <v>646</v>
      </c>
      <c r="E489" s="26" t="s">
        <v>124</v>
      </c>
      <c r="F489" s="149" t="s">
        <v>368</v>
      </c>
      <c r="G489" s="159" t="s">
        <v>437</v>
      </c>
      <c r="H489" s="156">
        <v>-2620</v>
      </c>
      <c r="I489" s="157"/>
      <c r="J489" s="158" t="s">
        <v>67</v>
      </c>
      <c r="K489" s="157"/>
      <c r="L489" s="157"/>
      <c r="M489" s="157"/>
      <c r="N489" s="65"/>
      <c r="O489" s="49" t="s">
        <v>438</v>
      </c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  <c r="AA489" s="30"/>
      <c r="AB489" s="30"/>
      <c r="AC489" s="30"/>
      <c r="AD489" s="30"/>
      <c r="AE489" s="30"/>
      <c r="AF489" s="30"/>
      <c r="AG489" s="54"/>
    </row>
    <row r="490" spans="1:33" s="150" customFormat="1" ht="51" x14ac:dyDescent="0.2">
      <c r="A490" s="92"/>
      <c r="B490" s="104"/>
      <c r="C490" s="73"/>
      <c r="D490" s="77" t="s">
        <v>647</v>
      </c>
      <c r="E490" s="26" t="s">
        <v>124</v>
      </c>
      <c r="F490" s="149" t="s">
        <v>368</v>
      </c>
      <c r="G490" s="159" t="s">
        <v>437</v>
      </c>
      <c r="H490" s="156">
        <v>2120</v>
      </c>
      <c r="I490" s="157"/>
      <c r="J490" s="158" t="s">
        <v>71</v>
      </c>
      <c r="K490" s="157"/>
      <c r="L490" s="157"/>
      <c r="M490" s="157"/>
      <c r="N490" s="65"/>
      <c r="O490" s="188" t="s">
        <v>746</v>
      </c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  <c r="AA490" s="30"/>
      <c r="AB490" s="30"/>
      <c r="AC490" s="30"/>
      <c r="AD490" s="30"/>
      <c r="AE490" s="30"/>
      <c r="AF490" s="30"/>
      <c r="AG490" s="54"/>
    </row>
    <row r="491" spans="1:33" s="150" customFormat="1" ht="24" x14ac:dyDescent="0.2">
      <c r="A491" s="92"/>
      <c r="B491" s="104"/>
      <c r="C491" s="73"/>
      <c r="D491" s="77" t="s">
        <v>648</v>
      </c>
      <c r="E491" s="26" t="s">
        <v>124</v>
      </c>
      <c r="F491" s="149" t="s">
        <v>368</v>
      </c>
      <c r="G491" s="159" t="s">
        <v>437</v>
      </c>
      <c r="H491" s="156">
        <v>500</v>
      </c>
      <c r="I491" s="157"/>
      <c r="J491" s="158">
        <v>1200</v>
      </c>
      <c r="K491" s="157"/>
      <c r="L491" s="157"/>
      <c r="M491" s="157"/>
      <c r="N491" s="65"/>
      <c r="O491" s="49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  <c r="AA491" s="30"/>
      <c r="AB491" s="30"/>
      <c r="AC491" s="30"/>
      <c r="AD491" s="30"/>
      <c r="AE491" s="30"/>
      <c r="AF491" s="30"/>
      <c r="AG491" s="54"/>
    </row>
    <row r="492" spans="1:33" s="150" customFormat="1" ht="24" x14ac:dyDescent="0.2">
      <c r="A492" s="92"/>
      <c r="B492" s="104"/>
      <c r="C492" s="73"/>
      <c r="D492" s="77" t="s">
        <v>649</v>
      </c>
      <c r="E492" s="26" t="s">
        <v>439</v>
      </c>
      <c r="F492" s="149" t="s">
        <v>368</v>
      </c>
      <c r="G492" s="159" t="s">
        <v>440</v>
      </c>
      <c r="H492" s="156">
        <v>-477</v>
      </c>
      <c r="I492" s="157"/>
      <c r="J492" s="158" t="s">
        <v>67</v>
      </c>
      <c r="K492" s="157"/>
      <c r="L492" s="157"/>
      <c r="M492" s="157"/>
      <c r="N492" s="65"/>
      <c r="O492" s="49" t="s">
        <v>441</v>
      </c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  <c r="AA492" s="30"/>
      <c r="AB492" s="30"/>
      <c r="AC492" s="30"/>
      <c r="AD492" s="30"/>
      <c r="AE492" s="30"/>
      <c r="AF492" s="30"/>
      <c r="AG492" s="54"/>
    </row>
    <row r="493" spans="1:33" s="150" customFormat="1" ht="24" x14ac:dyDescent="0.2">
      <c r="A493" s="92"/>
      <c r="B493" s="104"/>
      <c r="C493" s="73"/>
      <c r="D493" s="77" t="s">
        <v>650</v>
      </c>
      <c r="E493" s="26" t="s">
        <v>439</v>
      </c>
      <c r="F493" s="149" t="s">
        <v>368</v>
      </c>
      <c r="G493" s="159" t="s">
        <v>440</v>
      </c>
      <c r="H493" s="156">
        <v>477</v>
      </c>
      <c r="I493" s="157"/>
      <c r="J493" s="158" t="s">
        <v>66</v>
      </c>
      <c r="K493" s="157"/>
      <c r="L493" s="157"/>
      <c r="M493" s="157"/>
      <c r="N493" s="65"/>
      <c r="O493" s="49" t="s">
        <v>442</v>
      </c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  <c r="AA493" s="30"/>
      <c r="AB493" s="30"/>
      <c r="AC493" s="30"/>
      <c r="AD493" s="30"/>
      <c r="AE493" s="30"/>
      <c r="AF493" s="30"/>
      <c r="AG493" s="54"/>
    </row>
    <row r="494" spans="1:33" s="150" customFormat="1" x14ac:dyDescent="0.2">
      <c r="A494" s="92" t="s">
        <v>34</v>
      </c>
      <c r="B494" s="104" t="s">
        <v>65</v>
      </c>
      <c r="C494" s="73" t="s">
        <v>7</v>
      </c>
      <c r="D494" s="77" t="s">
        <v>651</v>
      </c>
      <c r="E494" s="26" t="s">
        <v>250</v>
      </c>
      <c r="F494" s="149" t="s">
        <v>44</v>
      </c>
      <c r="G494" s="159" t="s">
        <v>486</v>
      </c>
      <c r="H494" s="156">
        <v>-2000</v>
      </c>
      <c r="I494" s="157" t="s">
        <v>487</v>
      </c>
      <c r="J494" s="158" t="s">
        <v>485</v>
      </c>
      <c r="K494" s="157" t="s">
        <v>35</v>
      </c>
      <c r="L494" s="157" t="s">
        <v>488</v>
      </c>
      <c r="M494" s="157" t="s">
        <v>248</v>
      </c>
      <c r="N494" s="65"/>
      <c r="O494" s="49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  <c r="AA494" s="30"/>
      <c r="AB494" s="30"/>
      <c r="AC494" s="30"/>
      <c r="AD494" s="30"/>
      <c r="AE494" s="30"/>
      <c r="AF494" s="30"/>
      <c r="AG494" s="54"/>
    </row>
    <row r="495" spans="1:33" s="150" customFormat="1" x14ac:dyDescent="0.2">
      <c r="A495" s="92" t="s">
        <v>34</v>
      </c>
      <c r="B495" s="104" t="s">
        <v>65</v>
      </c>
      <c r="C495" s="73" t="s">
        <v>7</v>
      </c>
      <c r="D495" s="77" t="s">
        <v>652</v>
      </c>
      <c r="E495" s="26" t="s">
        <v>250</v>
      </c>
      <c r="F495" s="149" t="s">
        <v>44</v>
      </c>
      <c r="G495" s="159" t="s">
        <v>486</v>
      </c>
      <c r="H495" s="156">
        <v>2000</v>
      </c>
      <c r="I495" s="157" t="s">
        <v>487</v>
      </c>
      <c r="J495" s="158" t="s">
        <v>489</v>
      </c>
      <c r="K495" s="157" t="s">
        <v>35</v>
      </c>
      <c r="L495" s="157" t="s">
        <v>488</v>
      </c>
      <c r="M495" s="157" t="s">
        <v>248</v>
      </c>
      <c r="N495" s="65"/>
      <c r="O495" s="49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  <c r="AA495" s="30"/>
      <c r="AB495" s="30"/>
      <c r="AC495" s="30"/>
      <c r="AD495" s="30"/>
      <c r="AE495" s="30"/>
      <c r="AF495" s="30"/>
      <c r="AG495" s="54"/>
    </row>
    <row r="496" spans="1:33" s="150" customFormat="1" x14ac:dyDescent="0.2">
      <c r="A496" s="92" t="s">
        <v>34</v>
      </c>
      <c r="B496" s="104" t="s">
        <v>65</v>
      </c>
      <c r="C496" s="73" t="s">
        <v>7</v>
      </c>
      <c r="D496" s="77" t="s">
        <v>653</v>
      </c>
      <c r="E496" s="26" t="s">
        <v>108</v>
      </c>
      <c r="F496" s="149" t="s">
        <v>44</v>
      </c>
      <c r="G496" s="159" t="s">
        <v>114</v>
      </c>
      <c r="H496" s="156">
        <v>-29</v>
      </c>
      <c r="I496" s="157" t="s">
        <v>97</v>
      </c>
      <c r="J496" s="158" t="s">
        <v>71</v>
      </c>
      <c r="K496" s="157" t="s">
        <v>490</v>
      </c>
      <c r="L496" s="157" t="s">
        <v>491</v>
      </c>
      <c r="M496" s="157" t="s">
        <v>95</v>
      </c>
      <c r="N496" s="65"/>
      <c r="O496" s="49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  <c r="AA496" s="30"/>
      <c r="AB496" s="30"/>
      <c r="AC496" s="30"/>
      <c r="AD496" s="30"/>
      <c r="AE496" s="30"/>
      <c r="AF496" s="30"/>
      <c r="AG496" s="54"/>
    </row>
    <row r="497" spans="1:33" s="150" customFormat="1" x14ac:dyDescent="0.2">
      <c r="A497" s="92" t="s">
        <v>34</v>
      </c>
      <c r="B497" s="104" t="s">
        <v>65</v>
      </c>
      <c r="C497" s="73" t="s">
        <v>7</v>
      </c>
      <c r="D497" s="77" t="s">
        <v>654</v>
      </c>
      <c r="E497" s="26" t="s">
        <v>108</v>
      </c>
      <c r="F497" s="149" t="s">
        <v>44</v>
      </c>
      <c r="G497" s="159" t="s">
        <v>114</v>
      </c>
      <c r="H497" s="156">
        <v>29</v>
      </c>
      <c r="I497" s="157" t="s">
        <v>97</v>
      </c>
      <c r="J497" s="158" t="s">
        <v>72</v>
      </c>
      <c r="K497" s="157" t="s">
        <v>490</v>
      </c>
      <c r="L497" s="157" t="s">
        <v>491</v>
      </c>
      <c r="M497" s="157" t="s">
        <v>95</v>
      </c>
      <c r="N497" s="65"/>
      <c r="O497" s="49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  <c r="AA497" s="30"/>
      <c r="AB497" s="30"/>
      <c r="AC497" s="30"/>
      <c r="AD497" s="30"/>
      <c r="AE497" s="30"/>
      <c r="AF497" s="30"/>
      <c r="AG497" s="54"/>
    </row>
    <row r="498" spans="1:33" s="150" customFormat="1" x14ac:dyDescent="0.2">
      <c r="A498" s="92" t="s">
        <v>34</v>
      </c>
      <c r="B498" s="104" t="s">
        <v>65</v>
      </c>
      <c r="C498" s="73" t="s">
        <v>7</v>
      </c>
      <c r="D498" s="77" t="s">
        <v>655</v>
      </c>
      <c r="E498" s="26" t="s">
        <v>128</v>
      </c>
      <c r="F498" s="149" t="s">
        <v>44</v>
      </c>
      <c r="G498" s="159" t="s">
        <v>500</v>
      </c>
      <c r="H498" s="156">
        <v>1200</v>
      </c>
      <c r="I498" s="157" t="s">
        <v>142</v>
      </c>
      <c r="J498" s="158" t="s">
        <v>72</v>
      </c>
      <c r="K498" s="157" t="s">
        <v>35</v>
      </c>
      <c r="L498" s="157" t="s">
        <v>130</v>
      </c>
      <c r="M498" s="157" t="s">
        <v>131</v>
      </c>
      <c r="N498" s="65"/>
      <c r="O498" s="49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  <c r="AA498" s="30"/>
      <c r="AB498" s="30"/>
      <c r="AC498" s="30"/>
      <c r="AD498" s="30"/>
      <c r="AE498" s="30"/>
      <c r="AF498" s="30"/>
      <c r="AG498" s="54"/>
    </row>
    <row r="499" spans="1:33" s="150" customFormat="1" x14ac:dyDescent="0.2">
      <c r="A499" s="92" t="s">
        <v>34</v>
      </c>
      <c r="B499" s="104" t="s">
        <v>65</v>
      </c>
      <c r="C499" s="73" t="s">
        <v>7</v>
      </c>
      <c r="D499" s="77" t="s">
        <v>656</v>
      </c>
      <c r="E499" s="26" t="s">
        <v>128</v>
      </c>
      <c r="F499" s="149" t="s">
        <v>44</v>
      </c>
      <c r="G499" s="159" t="s">
        <v>500</v>
      </c>
      <c r="H499" s="156">
        <v>-1200</v>
      </c>
      <c r="I499" s="157" t="s">
        <v>142</v>
      </c>
      <c r="J499" s="158" t="s">
        <v>70</v>
      </c>
      <c r="K499" s="157" t="s">
        <v>35</v>
      </c>
      <c r="L499" s="157" t="s">
        <v>130</v>
      </c>
      <c r="M499" s="157" t="s">
        <v>131</v>
      </c>
      <c r="N499" s="65"/>
      <c r="O499" s="49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  <c r="AA499" s="30"/>
      <c r="AB499" s="30"/>
      <c r="AC499" s="30"/>
      <c r="AD499" s="30"/>
      <c r="AE499" s="30"/>
      <c r="AF499" s="30"/>
      <c r="AG499" s="54"/>
    </row>
    <row r="500" spans="1:33" s="150" customFormat="1" x14ac:dyDescent="0.2">
      <c r="A500" s="92" t="s">
        <v>34</v>
      </c>
      <c r="B500" s="104" t="s">
        <v>65</v>
      </c>
      <c r="C500" s="73" t="s">
        <v>7</v>
      </c>
      <c r="D500" s="77" t="s">
        <v>657</v>
      </c>
      <c r="E500" s="26" t="s">
        <v>68</v>
      </c>
      <c r="F500" s="149" t="s">
        <v>44</v>
      </c>
      <c r="G500" s="159" t="s">
        <v>501</v>
      </c>
      <c r="H500" s="156">
        <v>85</v>
      </c>
      <c r="I500" s="157" t="s">
        <v>502</v>
      </c>
      <c r="J500" s="158" t="s">
        <v>66</v>
      </c>
      <c r="K500" s="157" t="s">
        <v>35</v>
      </c>
      <c r="L500" s="157" t="s">
        <v>148</v>
      </c>
      <c r="M500" s="157" t="s">
        <v>149</v>
      </c>
      <c r="N500" s="65"/>
      <c r="O500" s="49" t="s">
        <v>503</v>
      </c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  <c r="AA500" s="30"/>
      <c r="AB500" s="30"/>
      <c r="AC500" s="30"/>
      <c r="AD500" s="30"/>
      <c r="AE500" s="30"/>
      <c r="AF500" s="30"/>
      <c r="AG500" s="54"/>
    </row>
    <row r="501" spans="1:33" s="150" customFormat="1" x14ac:dyDescent="0.2">
      <c r="A501" s="92" t="s">
        <v>34</v>
      </c>
      <c r="B501" s="104" t="s">
        <v>65</v>
      </c>
      <c r="C501" s="73" t="s">
        <v>7</v>
      </c>
      <c r="D501" s="77" t="s">
        <v>658</v>
      </c>
      <c r="E501" s="26" t="s">
        <v>68</v>
      </c>
      <c r="F501" s="149" t="s">
        <v>44</v>
      </c>
      <c r="G501" s="159" t="s">
        <v>501</v>
      </c>
      <c r="H501" s="156">
        <v>-85</v>
      </c>
      <c r="I501" s="157" t="s">
        <v>502</v>
      </c>
      <c r="J501" s="158" t="s">
        <v>70</v>
      </c>
      <c r="K501" s="157" t="s">
        <v>35</v>
      </c>
      <c r="L501" s="157" t="s">
        <v>148</v>
      </c>
      <c r="M501" s="157" t="s">
        <v>149</v>
      </c>
      <c r="N501" s="65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  <c r="AA501" s="30"/>
      <c r="AB501" s="30"/>
      <c r="AC501" s="30"/>
      <c r="AD501" s="30"/>
      <c r="AE501" s="30"/>
      <c r="AF501" s="30"/>
      <c r="AG501" s="54"/>
    </row>
    <row r="502" spans="1:33" s="150" customFormat="1" x14ac:dyDescent="0.2">
      <c r="A502" s="92" t="s">
        <v>34</v>
      </c>
      <c r="B502" s="104" t="s">
        <v>65</v>
      </c>
      <c r="C502" s="73" t="s">
        <v>7</v>
      </c>
      <c r="D502" s="77" t="s">
        <v>659</v>
      </c>
      <c r="E502" s="26" t="s">
        <v>68</v>
      </c>
      <c r="F502" s="149" t="s">
        <v>44</v>
      </c>
      <c r="G502" s="159" t="s">
        <v>504</v>
      </c>
      <c r="H502" s="156">
        <v>225</v>
      </c>
      <c r="I502" s="157" t="s">
        <v>505</v>
      </c>
      <c r="J502" s="158" t="s">
        <v>66</v>
      </c>
      <c r="K502" s="157" t="s">
        <v>35</v>
      </c>
      <c r="L502" s="157" t="s">
        <v>148</v>
      </c>
      <c r="M502" s="157" t="s">
        <v>149</v>
      </c>
      <c r="N502" s="65"/>
      <c r="O502" s="49" t="s">
        <v>503</v>
      </c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  <c r="AA502" s="30"/>
      <c r="AB502" s="30"/>
      <c r="AC502" s="30"/>
      <c r="AD502" s="30"/>
      <c r="AE502" s="30"/>
      <c r="AF502" s="30"/>
      <c r="AG502" s="54"/>
    </row>
    <row r="503" spans="1:33" s="150" customFormat="1" x14ac:dyDescent="0.2">
      <c r="A503" s="92" t="s">
        <v>34</v>
      </c>
      <c r="B503" s="104" t="s">
        <v>65</v>
      </c>
      <c r="C503" s="73" t="s">
        <v>7</v>
      </c>
      <c r="D503" s="77" t="s">
        <v>660</v>
      </c>
      <c r="E503" s="26" t="s">
        <v>68</v>
      </c>
      <c r="F503" s="149" t="s">
        <v>44</v>
      </c>
      <c r="G503" s="159" t="s">
        <v>504</v>
      </c>
      <c r="H503" s="156">
        <v>-225</v>
      </c>
      <c r="I503" s="157" t="s">
        <v>505</v>
      </c>
      <c r="J503" s="158" t="s">
        <v>70</v>
      </c>
      <c r="K503" s="157" t="s">
        <v>35</v>
      </c>
      <c r="L503" s="157" t="s">
        <v>148</v>
      </c>
      <c r="M503" s="157" t="s">
        <v>149</v>
      </c>
      <c r="N503" s="65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  <c r="AA503" s="30"/>
      <c r="AB503" s="30"/>
      <c r="AC503" s="30"/>
      <c r="AD503" s="30"/>
      <c r="AE503" s="30"/>
      <c r="AF503" s="30"/>
      <c r="AG503" s="54"/>
    </row>
    <row r="504" spans="1:33" s="150" customFormat="1" x14ac:dyDescent="0.2">
      <c r="A504" s="92" t="s">
        <v>34</v>
      </c>
      <c r="B504" s="104" t="s">
        <v>65</v>
      </c>
      <c r="C504" s="73" t="s">
        <v>7</v>
      </c>
      <c r="D504" s="77" t="s">
        <v>661</v>
      </c>
      <c r="E504" s="26" t="s">
        <v>506</v>
      </c>
      <c r="F504" s="149" t="s">
        <v>44</v>
      </c>
      <c r="G504" s="159" t="s">
        <v>507</v>
      </c>
      <c r="H504" s="156">
        <v>69</v>
      </c>
      <c r="I504" s="157" t="s">
        <v>508</v>
      </c>
      <c r="J504" s="158" t="s">
        <v>67</v>
      </c>
      <c r="K504" s="157" t="s">
        <v>35</v>
      </c>
      <c r="L504" s="157" t="s">
        <v>509</v>
      </c>
      <c r="M504" s="157" t="s">
        <v>510</v>
      </c>
      <c r="N504" s="65"/>
      <c r="O504" s="49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E504" s="30"/>
      <c r="AF504" s="30"/>
      <c r="AG504" s="54"/>
    </row>
    <row r="505" spans="1:33" s="150" customFormat="1" x14ac:dyDescent="0.2">
      <c r="A505" s="92" t="s">
        <v>34</v>
      </c>
      <c r="B505" s="104" t="s">
        <v>65</v>
      </c>
      <c r="C505" s="73" t="s">
        <v>7</v>
      </c>
      <c r="D505" s="77" t="s">
        <v>662</v>
      </c>
      <c r="E505" s="26" t="s">
        <v>506</v>
      </c>
      <c r="F505" s="149" t="s">
        <v>44</v>
      </c>
      <c r="G505" s="159" t="s">
        <v>507</v>
      </c>
      <c r="H505" s="156">
        <v>-69</v>
      </c>
      <c r="I505" s="157" t="s">
        <v>508</v>
      </c>
      <c r="J505" s="158" t="s">
        <v>70</v>
      </c>
      <c r="K505" s="157" t="s">
        <v>35</v>
      </c>
      <c r="L505" s="157" t="s">
        <v>509</v>
      </c>
      <c r="M505" s="157" t="s">
        <v>510</v>
      </c>
      <c r="N505" s="65"/>
      <c r="O505" s="49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  <c r="AA505" s="30"/>
      <c r="AB505" s="30"/>
      <c r="AC505" s="30"/>
      <c r="AD505" s="30"/>
      <c r="AE505" s="30"/>
      <c r="AF505" s="30"/>
      <c r="AG505" s="54"/>
    </row>
    <row r="506" spans="1:33" s="150" customFormat="1" x14ac:dyDescent="0.2">
      <c r="A506" s="92" t="s">
        <v>34</v>
      </c>
      <c r="B506" s="104" t="s">
        <v>65</v>
      </c>
      <c r="C506" s="73" t="s">
        <v>7</v>
      </c>
      <c r="D506" s="77" t="s">
        <v>663</v>
      </c>
      <c r="E506" s="26" t="s">
        <v>134</v>
      </c>
      <c r="F506" s="149" t="s">
        <v>44</v>
      </c>
      <c r="G506" s="159" t="s">
        <v>511</v>
      </c>
      <c r="H506" s="156">
        <v>13113</v>
      </c>
      <c r="I506" s="157" t="s">
        <v>373</v>
      </c>
      <c r="J506" s="158" t="s">
        <v>67</v>
      </c>
      <c r="K506" s="157" t="s">
        <v>126</v>
      </c>
      <c r="L506" s="157" t="s">
        <v>150</v>
      </c>
      <c r="M506" s="157" t="s">
        <v>127</v>
      </c>
      <c r="N506" s="65"/>
      <c r="O506" s="49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  <c r="AA506" s="30"/>
      <c r="AB506" s="30"/>
      <c r="AC506" s="30"/>
      <c r="AD506" s="30"/>
      <c r="AE506" s="30"/>
      <c r="AF506" s="30"/>
      <c r="AG506" s="54"/>
    </row>
    <row r="507" spans="1:33" s="150" customFormat="1" x14ac:dyDescent="0.2">
      <c r="A507" s="92" t="s">
        <v>34</v>
      </c>
      <c r="B507" s="104" t="s">
        <v>65</v>
      </c>
      <c r="C507" s="73" t="s">
        <v>7</v>
      </c>
      <c r="D507" s="77" t="s">
        <v>664</v>
      </c>
      <c r="E507" s="26" t="s">
        <v>134</v>
      </c>
      <c r="F507" s="149" t="s">
        <v>44</v>
      </c>
      <c r="G507" s="159" t="s">
        <v>511</v>
      </c>
      <c r="H507" s="156">
        <v>-13113</v>
      </c>
      <c r="I507" s="157" t="s">
        <v>373</v>
      </c>
      <c r="J507" s="158" t="s">
        <v>70</v>
      </c>
      <c r="K507" s="157" t="s">
        <v>126</v>
      </c>
      <c r="L507" s="157" t="s">
        <v>150</v>
      </c>
      <c r="M507" s="157" t="s">
        <v>127</v>
      </c>
      <c r="N507" s="65"/>
      <c r="O507" s="49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  <c r="AA507" s="30"/>
      <c r="AB507" s="30"/>
      <c r="AC507" s="30"/>
      <c r="AD507" s="30"/>
      <c r="AE507" s="30"/>
      <c r="AF507" s="30"/>
      <c r="AG507" s="54"/>
    </row>
    <row r="508" spans="1:33" s="150" customFormat="1" x14ac:dyDescent="0.2">
      <c r="A508" s="92" t="s">
        <v>34</v>
      </c>
      <c r="B508" s="104" t="s">
        <v>65</v>
      </c>
      <c r="C508" s="73" t="s">
        <v>7</v>
      </c>
      <c r="D508" s="77" t="s">
        <v>665</v>
      </c>
      <c r="E508" s="26" t="s">
        <v>404</v>
      </c>
      <c r="F508" s="149" t="s">
        <v>44</v>
      </c>
      <c r="G508" s="159" t="s">
        <v>512</v>
      </c>
      <c r="H508" s="156">
        <v>347</v>
      </c>
      <c r="I508" s="157" t="s">
        <v>373</v>
      </c>
      <c r="J508" s="158" t="s">
        <v>67</v>
      </c>
      <c r="K508" s="157" t="s">
        <v>35</v>
      </c>
      <c r="L508" s="157" t="s">
        <v>406</v>
      </c>
      <c r="M508" s="157" t="s">
        <v>306</v>
      </c>
      <c r="N508" s="65"/>
      <c r="O508" s="49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  <c r="AA508" s="30"/>
      <c r="AB508" s="30"/>
      <c r="AC508" s="30"/>
      <c r="AD508" s="30"/>
      <c r="AE508" s="30"/>
      <c r="AF508" s="30"/>
      <c r="AG508" s="54"/>
    </row>
    <row r="509" spans="1:33" s="150" customFormat="1" x14ac:dyDescent="0.2">
      <c r="A509" s="92" t="s">
        <v>34</v>
      </c>
      <c r="B509" s="104" t="s">
        <v>65</v>
      </c>
      <c r="C509" s="73" t="s">
        <v>7</v>
      </c>
      <c r="D509" s="77" t="s">
        <v>666</v>
      </c>
      <c r="E509" s="26" t="s">
        <v>404</v>
      </c>
      <c r="F509" s="149" t="s">
        <v>44</v>
      </c>
      <c r="G509" s="159" t="s">
        <v>512</v>
      </c>
      <c r="H509" s="156">
        <v>-347</v>
      </c>
      <c r="I509" s="157" t="s">
        <v>373</v>
      </c>
      <c r="J509" s="158" t="s">
        <v>70</v>
      </c>
      <c r="K509" s="157" t="s">
        <v>35</v>
      </c>
      <c r="L509" s="157" t="s">
        <v>406</v>
      </c>
      <c r="M509" s="157" t="s">
        <v>306</v>
      </c>
      <c r="N509" s="65"/>
      <c r="O509" s="49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  <c r="AA509" s="30"/>
      <c r="AB509" s="30"/>
      <c r="AC509" s="30"/>
      <c r="AD509" s="30"/>
      <c r="AE509" s="30"/>
      <c r="AF509" s="30"/>
      <c r="AG509" s="54"/>
    </row>
    <row r="510" spans="1:33" s="150" customFormat="1" x14ac:dyDescent="0.2">
      <c r="A510" s="92" t="s">
        <v>34</v>
      </c>
      <c r="B510" s="104" t="s">
        <v>65</v>
      </c>
      <c r="C510" s="73" t="s">
        <v>7</v>
      </c>
      <c r="D510" s="77" t="s">
        <v>667</v>
      </c>
      <c r="E510" s="26" t="s">
        <v>68</v>
      </c>
      <c r="F510" s="149" t="s">
        <v>44</v>
      </c>
      <c r="G510" s="159" t="s">
        <v>515</v>
      </c>
      <c r="H510" s="156">
        <v>-14</v>
      </c>
      <c r="I510" s="157" t="s">
        <v>516</v>
      </c>
      <c r="J510" s="158" t="s">
        <v>72</v>
      </c>
      <c r="K510" s="157" t="s">
        <v>517</v>
      </c>
      <c r="L510" s="157" t="s">
        <v>518</v>
      </c>
      <c r="M510" s="157" t="s">
        <v>519</v>
      </c>
      <c r="N510" s="65"/>
      <c r="O510" s="49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  <c r="AA510" s="30"/>
      <c r="AB510" s="30"/>
      <c r="AC510" s="30"/>
      <c r="AD510" s="30"/>
      <c r="AE510" s="30"/>
      <c r="AF510" s="30"/>
      <c r="AG510" s="54"/>
    </row>
    <row r="511" spans="1:33" s="150" customFormat="1" x14ac:dyDescent="0.2">
      <c r="A511" s="92" t="s">
        <v>34</v>
      </c>
      <c r="B511" s="104" t="s">
        <v>65</v>
      </c>
      <c r="C511" s="73" t="s">
        <v>7</v>
      </c>
      <c r="D511" s="77" t="s">
        <v>668</v>
      </c>
      <c r="E511" s="26" t="s">
        <v>68</v>
      </c>
      <c r="F511" s="149" t="s">
        <v>44</v>
      </c>
      <c r="G511" s="159" t="s">
        <v>515</v>
      </c>
      <c r="H511" s="156">
        <v>14</v>
      </c>
      <c r="I511" s="157" t="s">
        <v>516</v>
      </c>
      <c r="J511" s="158" t="s">
        <v>71</v>
      </c>
      <c r="K511" s="157" t="s">
        <v>517</v>
      </c>
      <c r="L511" s="157" t="s">
        <v>518</v>
      </c>
      <c r="M511" s="157" t="s">
        <v>519</v>
      </c>
      <c r="N511" s="65"/>
      <c r="O511" s="49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  <c r="AA511" s="30"/>
      <c r="AB511" s="30"/>
      <c r="AC511" s="30"/>
      <c r="AD511" s="30"/>
      <c r="AE511" s="30"/>
      <c r="AF511" s="30"/>
      <c r="AG511" s="54"/>
    </row>
    <row r="512" spans="1:33" s="150" customFormat="1" x14ac:dyDescent="0.2">
      <c r="A512" s="92" t="s">
        <v>34</v>
      </c>
      <c r="B512" s="104" t="s">
        <v>65</v>
      </c>
      <c r="C512" s="73" t="s">
        <v>7</v>
      </c>
      <c r="D512" s="77" t="s">
        <v>669</v>
      </c>
      <c r="E512" s="26" t="s">
        <v>88</v>
      </c>
      <c r="F512" s="149" t="s">
        <v>44</v>
      </c>
      <c r="G512" s="159" t="s">
        <v>520</v>
      </c>
      <c r="H512" s="156">
        <v>-2725</v>
      </c>
      <c r="I512" s="157" t="s">
        <v>521</v>
      </c>
      <c r="J512" s="158" t="s">
        <v>71</v>
      </c>
      <c r="K512" s="157" t="s">
        <v>35</v>
      </c>
      <c r="L512" s="157" t="s">
        <v>522</v>
      </c>
      <c r="M512" s="157" t="s">
        <v>89</v>
      </c>
      <c r="N512" s="65"/>
      <c r="O512" s="49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  <c r="AA512" s="30"/>
      <c r="AB512" s="30"/>
      <c r="AC512" s="30"/>
      <c r="AD512" s="30"/>
      <c r="AE512" s="30"/>
      <c r="AF512" s="30"/>
      <c r="AG512" s="54"/>
    </row>
    <row r="513" spans="1:33" s="150" customFormat="1" x14ac:dyDescent="0.2">
      <c r="A513" s="92" t="s">
        <v>34</v>
      </c>
      <c r="B513" s="104" t="s">
        <v>65</v>
      </c>
      <c r="C513" s="73" t="s">
        <v>7</v>
      </c>
      <c r="D513" s="77" t="s">
        <v>670</v>
      </c>
      <c r="E513" s="26" t="s">
        <v>88</v>
      </c>
      <c r="F513" s="149" t="s">
        <v>44</v>
      </c>
      <c r="G513" s="159" t="s">
        <v>520</v>
      </c>
      <c r="H513" s="156">
        <v>-292</v>
      </c>
      <c r="I513" s="157" t="s">
        <v>521</v>
      </c>
      <c r="J513" s="158" t="s">
        <v>72</v>
      </c>
      <c r="K513" s="157" t="s">
        <v>35</v>
      </c>
      <c r="L513" s="157" t="s">
        <v>522</v>
      </c>
      <c r="M513" s="157" t="s">
        <v>89</v>
      </c>
      <c r="N513" s="65"/>
      <c r="O513" s="49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  <c r="AA513" s="30"/>
      <c r="AB513" s="30"/>
      <c r="AC513" s="30"/>
      <c r="AD513" s="30"/>
      <c r="AE513" s="30"/>
      <c r="AF513" s="30"/>
      <c r="AG513" s="54"/>
    </row>
    <row r="514" spans="1:33" s="150" customFormat="1" x14ac:dyDescent="0.2">
      <c r="A514" s="92" t="s">
        <v>34</v>
      </c>
      <c r="B514" s="104" t="s">
        <v>65</v>
      </c>
      <c r="C514" s="73" t="s">
        <v>7</v>
      </c>
      <c r="D514" s="77" t="s">
        <v>671</v>
      </c>
      <c r="E514" s="26" t="s">
        <v>88</v>
      </c>
      <c r="F514" s="149" t="s">
        <v>44</v>
      </c>
      <c r="G514" s="159" t="s">
        <v>520</v>
      </c>
      <c r="H514" s="156">
        <v>877</v>
      </c>
      <c r="I514" s="157" t="s">
        <v>521</v>
      </c>
      <c r="J514" s="158" t="s">
        <v>67</v>
      </c>
      <c r="K514" s="157" t="s">
        <v>35</v>
      </c>
      <c r="L514" s="157" t="s">
        <v>522</v>
      </c>
      <c r="M514" s="157" t="s">
        <v>89</v>
      </c>
      <c r="N514" s="65"/>
      <c r="O514" s="49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  <c r="AA514" s="30"/>
      <c r="AB514" s="30"/>
      <c r="AC514" s="30"/>
      <c r="AD514" s="30"/>
      <c r="AE514" s="30"/>
      <c r="AF514" s="30"/>
      <c r="AG514" s="54"/>
    </row>
    <row r="515" spans="1:33" s="95" customFormat="1" x14ac:dyDescent="0.2">
      <c r="A515" s="92" t="s">
        <v>34</v>
      </c>
      <c r="B515" s="104" t="s">
        <v>65</v>
      </c>
      <c r="C515" s="73" t="s">
        <v>7</v>
      </c>
      <c r="D515" s="77" t="s">
        <v>672</v>
      </c>
      <c r="E515" s="26" t="s">
        <v>88</v>
      </c>
      <c r="F515" s="149" t="s">
        <v>44</v>
      </c>
      <c r="G515" s="159" t="s">
        <v>520</v>
      </c>
      <c r="H515" s="156">
        <v>2140</v>
      </c>
      <c r="I515" s="157" t="s">
        <v>521</v>
      </c>
      <c r="J515" s="158" t="s">
        <v>66</v>
      </c>
      <c r="K515" s="157" t="s">
        <v>35</v>
      </c>
      <c r="L515" s="157" t="s">
        <v>522</v>
      </c>
      <c r="M515" s="157" t="s">
        <v>89</v>
      </c>
      <c r="N515" s="65"/>
      <c r="O515" s="49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  <c r="AA515" s="30"/>
      <c r="AB515" s="30"/>
      <c r="AC515" s="30"/>
      <c r="AD515" s="30"/>
      <c r="AE515" s="30"/>
      <c r="AF515" s="30"/>
      <c r="AG515" s="54"/>
    </row>
    <row r="516" spans="1:33" s="95" customFormat="1" x14ac:dyDescent="0.2">
      <c r="A516" s="92" t="s">
        <v>34</v>
      </c>
      <c r="B516" s="104" t="s">
        <v>65</v>
      </c>
      <c r="C516" s="73" t="s">
        <v>7</v>
      </c>
      <c r="D516" s="77" t="s">
        <v>673</v>
      </c>
      <c r="E516" s="12" t="s">
        <v>68</v>
      </c>
      <c r="F516" s="12" t="s">
        <v>44</v>
      </c>
      <c r="G516" s="12" t="s">
        <v>530</v>
      </c>
      <c r="H516" s="93">
        <v>1117</v>
      </c>
      <c r="I516" s="6" t="s">
        <v>373</v>
      </c>
      <c r="J516" s="81" t="s">
        <v>67</v>
      </c>
      <c r="K516" s="57" t="s">
        <v>35</v>
      </c>
      <c r="L516" s="55" t="s">
        <v>531</v>
      </c>
      <c r="M516" s="55" t="s">
        <v>532</v>
      </c>
      <c r="N516" s="65"/>
      <c r="O516" s="49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  <c r="AA516" s="30"/>
      <c r="AB516" s="30"/>
      <c r="AC516" s="30"/>
      <c r="AD516" s="30"/>
      <c r="AE516" s="30"/>
      <c r="AF516" s="30"/>
      <c r="AG516" s="54"/>
    </row>
    <row r="517" spans="1:33" s="95" customFormat="1" x14ac:dyDescent="0.2">
      <c r="A517" s="92" t="s">
        <v>34</v>
      </c>
      <c r="B517" s="104" t="s">
        <v>65</v>
      </c>
      <c r="C517" s="73" t="s">
        <v>7</v>
      </c>
      <c r="D517" s="77" t="s">
        <v>674</v>
      </c>
      <c r="E517" s="12" t="s">
        <v>68</v>
      </c>
      <c r="F517" s="12" t="s">
        <v>44</v>
      </c>
      <c r="G517" s="12" t="s">
        <v>530</v>
      </c>
      <c r="H517" s="93">
        <v>-1117</v>
      </c>
      <c r="I517" s="6" t="s">
        <v>373</v>
      </c>
      <c r="J517" s="81" t="s">
        <v>70</v>
      </c>
      <c r="K517" s="57" t="s">
        <v>35</v>
      </c>
      <c r="L517" s="55" t="s">
        <v>531</v>
      </c>
      <c r="M517" s="55" t="s">
        <v>532</v>
      </c>
      <c r="N517" s="65"/>
      <c r="O517" s="49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  <c r="AA517" s="30"/>
      <c r="AB517" s="30"/>
      <c r="AC517" s="30"/>
      <c r="AD517" s="30"/>
      <c r="AE517" s="30"/>
      <c r="AF517" s="30"/>
      <c r="AG517" s="54"/>
    </row>
    <row r="518" spans="1:33" s="95" customFormat="1" ht="25.5" x14ac:dyDescent="0.2">
      <c r="A518" s="92" t="s">
        <v>34</v>
      </c>
      <c r="B518" s="104" t="s">
        <v>65</v>
      </c>
      <c r="C518" s="73" t="s">
        <v>7</v>
      </c>
      <c r="D518" s="77" t="s">
        <v>675</v>
      </c>
      <c r="E518" s="26" t="s">
        <v>134</v>
      </c>
      <c r="F518" s="26" t="s">
        <v>44</v>
      </c>
      <c r="G518" s="96" t="s">
        <v>535</v>
      </c>
      <c r="H518" s="117">
        <v>1189</v>
      </c>
      <c r="I518" s="78" t="s">
        <v>373</v>
      </c>
      <c r="J518" s="88" t="s">
        <v>66</v>
      </c>
      <c r="K518" s="78" t="s">
        <v>35</v>
      </c>
      <c r="L518" s="78" t="s">
        <v>536</v>
      </c>
      <c r="M518" s="78" t="s">
        <v>127</v>
      </c>
      <c r="N518" s="65"/>
      <c r="O518" s="49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  <c r="AA518" s="30"/>
      <c r="AB518" s="30"/>
      <c r="AC518" s="30"/>
      <c r="AD518" s="30"/>
      <c r="AE518" s="30"/>
      <c r="AF518" s="30"/>
      <c r="AG518" s="54"/>
    </row>
    <row r="519" spans="1:33" s="150" customFormat="1" ht="25.5" x14ac:dyDescent="0.2">
      <c r="A519" s="92" t="s">
        <v>34</v>
      </c>
      <c r="B519" s="104" t="s">
        <v>65</v>
      </c>
      <c r="C519" s="73" t="s">
        <v>7</v>
      </c>
      <c r="D519" s="77" t="s">
        <v>676</v>
      </c>
      <c r="E519" s="26" t="s">
        <v>134</v>
      </c>
      <c r="F519" s="26" t="s">
        <v>44</v>
      </c>
      <c r="G519" s="96" t="s">
        <v>535</v>
      </c>
      <c r="H519" s="117">
        <v>-1189</v>
      </c>
      <c r="I519" s="78" t="s">
        <v>373</v>
      </c>
      <c r="J519" s="88" t="s">
        <v>67</v>
      </c>
      <c r="K519" s="78" t="s">
        <v>35</v>
      </c>
      <c r="L519" s="78" t="s">
        <v>536</v>
      </c>
      <c r="M519" s="78" t="s">
        <v>127</v>
      </c>
      <c r="N519" s="65"/>
      <c r="O519" s="49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  <c r="AA519" s="30"/>
      <c r="AB519" s="30"/>
      <c r="AC519" s="30"/>
      <c r="AD519" s="30"/>
      <c r="AE519" s="30"/>
      <c r="AF519" s="30"/>
      <c r="AG519" s="54"/>
    </row>
    <row r="520" spans="1:33" s="150" customFormat="1" ht="25.5" x14ac:dyDescent="0.2">
      <c r="A520" s="92" t="s">
        <v>34</v>
      </c>
      <c r="B520" s="104" t="s">
        <v>65</v>
      </c>
      <c r="C520" s="73" t="s">
        <v>7</v>
      </c>
      <c r="D520" s="77" t="s">
        <v>677</v>
      </c>
      <c r="E520" s="26" t="s">
        <v>134</v>
      </c>
      <c r="F520" s="26" t="s">
        <v>44</v>
      </c>
      <c r="G520" s="96" t="s">
        <v>556</v>
      </c>
      <c r="H520" s="117">
        <v>-773</v>
      </c>
      <c r="I520" s="78" t="s">
        <v>87</v>
      </c>
      <c r="J520" s="88" t="s">
        <v>67</v>
      </c>
      <c r="K520" s="78" t="s">
        <v>35</v>
      </c>
      <c r="L520" s="78" t="s">
        <v>536</v>
      </c>
      <c r="M520" s="78" t="s">
        <v>127</v>
      </c>
      <c r="N520" s="65"/>
      <c r="O520" s="49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  <c r="AA520" s="30"/>
      <c r="AB520" s="30"/>
      <c r="AC520" s="30"/>
      <c r="AD520" s="30"/>
      <c r="AE520" s="30"/>
      <c r="AF520" s="30"/>
      <c r="AG520" s="54"/>
    </row>
    <row r="521" spans="1:33" s="150" customFormat="1" ht="25.5" x14ac:dyDescent="0.2">
      <c r="A521" s="92" t="s">
        <v>34</v>
      </c>
      <c r="B521" s="104" t="s">
        <v>65</v>
      </c>
      <c r="C521" s="73" t="s">
        <v>7</v>
      </c>
      <c r="D521" s="77" t="s">
        <v>678</v>
      </c>
      <c r="E521" s="26" t="s">
        <v>134</v>
      </c>
      <c r="F521" s="26" t="s">
        <v>44</v>
      </c>
      <c r="G521" s="96" t="s">
        <v>556</v>
      </c>
      <c r="H521" s="117">
        <v>-8726</v>
      </c>
      <c r="I521" s="78" t="s">
        <v>87</v>
      </c>
      <c r="J521" s="88" t="s">
        <v>70</v>
      </c>
      <c r="K521" s="78" t="s">
        <v>35</v>
      </c>
      <c r="L521" s="78" t="s">
        <v>536</v>
      </c>
      <c r="M521" s="78" t="s">
        <v>127</v>
      </c>
      <c r="N521" s="65"/>
      <c r="O521" s="49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  <c r="AA521" s="30"/>
      <c r="AB521" s="30"/>
      <c r="AC521" s="30"/>
      <c r="AD521" s="30"/>
      <c r="AE521" s="30"/>
      <c r="AF521" s="30"/>
      <c r="AG521" s="54"/>
    </row>
    <row r="522" spans="1:33" s="150" customFormat="1" ht="25.5" x14ac:dyDescent="0.2">
      <c r="A522" s="92" t="s">
        <v>34</v>
      </c>
      <c r="B522" s="104" t="s">
        <v>65</v>
      </c>
      <c r="C522" s="73" t="s">
        <v>7</v>
      </c>
      <c r="D522" s="77" t="s">
        <v>679</v>
      </c>
      <c r="E522" s="26" t="s">
        <v>134</v>
      </c>
      <c r="F522" s="26" t="s">
        <v>44</v>
      </c>
      <c r="G522" s="96" t="s">
        <v>556</v>
      </c>
      <c r="H522" s="117">
        <v>9499</v>
      </c>
      <c r="I522" s="78" t="s">
        <v>87</v>
      </c>
      <c r="J522" s="88" t="s">
        <v>66</v>
      </c>
      <c r="K522" s="78" t="s">
        <v>35</v>
      </c>
      <c r="L522" s="78" t="s">
        <v>536</v>
      </c>
      <c r="M522" s="78" t="s">
        <v>127</v>
      </c>
      <c r="N522" s="65"/>
      <c r="O522" s="49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  <c r="AA522" s="30"/>
      <c r="AB522" s="30"/>
      <c r="AC522" s="30"/>
      <c r="AD522" s="30"/>
      <c r="AE522" s="30"/>
      <c r="AF522" s="30"/>
      <c r="AG522" s="54"/>
    </row>
    <row r="523" spans="1:33" s="150" customFormat="1" x14ac:dyDescent="0.2">
      <c r="A523" s="92" t="s">
        <v>34</v>
      </c>
      <c r="B523" s="104" t="s">
        <v>65</v>
      </c>
      <c r="C523" s="73" t="s">
        <v>7</v>
      </c>
      <c r="D523" s="77" t="s">
        <v>680</v>
      </c>
      <c r="E523" s="26" t="s">
        <v>134</v>
      </c>
      <c r="F523" s="26" t="s">
        <v>44</v>
      </c>
      <c r="G523" s="96" t="s">
        <v>555</v>
      </c>
      <c r="H523" s="117">
        <v>1500</v>
      </c>
      <c r="I523" s="78" t="s">
        <v>87</v>
      </c>
      <c r="J523" s="88" t="s">
        <v>67</v>
      </c>
      <c r="K523" s="78" t="s">
        <v>35</v>
      </c>
      <c r="L523" s="78" t="s">
        <v>141</v>
      </c>
      <c r="M523" s="78" t="s">
        <v>127</v>
      </c>
      <c r="N523" s="65"/>
      <c r="O523" s="49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  <c r="AA523" s="30"/>
      <c r="AB523" s="30"/>
      <c r="AC523" s="30"/>
      <c r="AD523" s="30"/>
      <c r="AE523" s="30"/>
      <c r="AF523" s="30"/>
      <c r="AG523" s="54"/>
    </row>
    <row r="524" spans="1:33" s="150" customFormat="1" x14ac:dyDescent="0.2">
      <c r="A524" s="92" t="s">
        <v>34</v>
      </c>
      <c r="B524" s="104" t="s">
        <v>65</v>
      </c>
      <c r="C524" s="73" t="s">
        <v>7</v>
      </c>
      <c r="D524" s="77" t="s">
        <v>681</v>
      </c>
      <c r="E524" s="26" t="s">
        <v>134</v>
      </c>
      <c r="F524" s="26" t="s">
        <v>44</v>
      </c>
      <c r="G524" s="96" t="s">
        <v>555</v>
      </c>
      <c r="H524" s="117">
        <v>-1500</v>
      </c>
      <c r="I524" s="78" t="s">
        <v>87</v>
      </c>
      <c r="J524" s="88" t="s">
        <v>70</v>
      </c>
      <c r="K524" s="78" t="s">
        <v>35</v>
      </c>
      <c r="L524" s="78" t="s">
        <v>141</v>
      </c>
      <c r="M524" s="78" t="s">
        <v>127</v>
      </c>
      <c r="N524" s="65"/>
      <c r="O524" s="49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  <c r="AA524" s="30"/>
      <c r="AB524" s="30"/>
      <c r="AC524" s="30"/>
      <c r="AD524" s="30"/>
      <c r="AE524" s="30"/>
      <c r="AF524" s="30"/>
      <c r="AG524" s="54"/>
    </row>
    <row r="525" spans="1:33" s="150" customFormat="1" x14ac:dyDescent="0.2">
      <c r="A525" s="92" t="s">
        <v>34</v>
      </c>
      <c r="B525" s="104" t="s">
        <v>65</v>
      </c>
      <c r="C525" s="73" t="s">
        <v>7</v>
      </c>
      <c r="D525" s="77" t="s">
        <v>682</v>
      </c>
      <c r="E525" s="26" t="s">
        <v>147</v>
      </c>
      <c r="F525" s="26" t="s">
        <v>44</v>
      </c>
      <c r="G525" s="96" t="s">
        <v>553</v>
      </c>
      <c r="H525" s="117">
        <v>-100</v>
      </c>
      <c r="I525" s="78" t="s">
        <v>554</v>
      </c>
      <c r="J525" s="88" t="s">
        <v>70</v>
      </c>
      <c r="K525" s="78" t="s">
        <v>35</v>
      </c>
      <c r="L525" s="78" t="s">
        <v>148</v>
      </c>
      <c r="M525" s="78" t="s">
        <v>149</v>
      </c>
      <c r="N525" s="65"/>
      <c r="O525" s="49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  <c r="AA525" s="30"/>
      <c r="AB525" s="30"/>
      <c r="AC525" s="30"/>
      <c r="AD525" s="30"/>
      <c r="AE525" s="30"/>
      <c r="AF525" s="30"/>
      <c r="AG525" s="54"/>
    </row>
    <row r="526" spans="1:33" s="150" customFormat="1" x14ac:dyDescent="0.2">
      <c r="A526" s="92" t="s">
        <v>34</v>
      </c>
      <c r="B526" s="104" t="s">
        <v>65</v>
      </c>
      <c r="C526" s="73" t="s">
        <v>7</v>
      </c>
      <c r="D526" s="77" t="s">
        <v>683</v>
      </c>
      <c r="E526" s="26" t="s">
        <v>147</v>
      </c>
      <c r="F526" s="26" t="s">
        <v>44</v>
      </c>
      <c r="G526" s="96" t="s">
        <v>553</v>
      </c>
      <c r="H526" s="117">
        <v>100</v>
      </c>
      <c r="I526" s="78" t="s">
        <v>554</v>
      </c>
      <c r="J526" s="88" t="s">
        <v>66</v>
      </c>
      <c r="K526" s="78" t="s">
        <v>35</v>
      </c>
      <c r="L526" s="78" t="s">
        <v>148</v>
      </c>
      <c r="M526" s="78" t="s">
        <v>149</v>
      </c>
      <c r="N526" s="65"/>
      <c r="O526" s="49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  <c r="AA526" s="30"/>
      <c r="AB526" s="30"/>
      <c r="AC526" s="30"/>
      <c r="AD526" s="30"/>
      <c r="AE526" s="30"/>
      <c r="AF526" s="30"/>
      <c r="AG526" s="54"/>
    </row>
    <row r="527" spans="1:33" s="150" customFormat="1" x14ac:dyDescent="0.2">
      <c r="A527" s="92" t="s">
        <v>34</v>
      </c>
      <c r="B527" s="104" t="s">
        <v>65</v>
      </c>
      <c r="C527" s="73" t="s">
        <v>7</v>
      </c>
      <c r="D527" s="77" t="s">
        <v>684</v>
      </c>
      <c r="E527" s="26" t="s">
        <v>209</v>
      </c>
      <c r="F527" s="26" t="s">
        <v>44</v>
      </c>
      <c r="G527" s="96" t="s">
        <v>210</v>
      </c>
      <c r="H527" s="117">
        <v>8335</v>
      </c>
      <c r="I527" s="78" t="s">
        <v>211</v>
      </c>
      <c r="J527" s="88" t="s">
        <v>67</v>
      </c>
      <c r="K527" s="78" t="s">
        <v>126</v>
      </c>
      <c r="L527" s="78" t="s">
        <v>212</v>
      </c>
      <c r="M527" s="78" t="s">
        <v>95</v>
      </c>
      <c r="N527" s="65"/>
      <c r="O527" s="49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  <c r="AA527" s="30"/>
      <c r="AB527" s="30"/>
      <c r="AC527" s="30"/>
      <c r="AD527" s="30"/>
      <c r="AE527" s="30"/>
      <c r="AF527" s="30"/>
      <c r="AG527" s="54"/>
    </row>
    <row r="528" spans="1:33" s="150" customFormat="1" x14ac:dyDescent="0.2">
      <c r="A528" s="92" t="s">
        <v>34</v>
      </c>
      <c r="B528" s="104" t="s">
        <v>65</v>
      </c>
      <c r="C528" s="73" t="s">
        <v>7</v>
      </c>
      <c r="D528" s="77" t="s">
        <v>685</v>
      </c>
      <c r="E528" s="26" t="s">
        <v>209</v>
      </c>
      <c r="F528" s="26" t="s">
        <v>44</v>
      </c>
      <c r="G528" s="96" t="s">
        <v>210</v>
      </c>
      <c r="H528" s="117">
        <v>-8996</v>
      </c>
      <c r="I528" s="78" t="s">
        <v>211</v>
      </c>
      <c r="J528" s="88" t="s">
        <v>70</v>
      </c>
      <c r="K528" s="78" t="s">
        <v>126</v>
      </c>
      <c r="L528" s="78" t="s">
        <v>212</v>
      </c>
      <c r="M528" s="78" t="s">
        <v>95</v>
      </c>
      <c r="N528" s="65"/>
      <c r="O528" s="49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  <c r="AA528" s="30"/>
      <c r="AB528" s="30"/>
      <c r="AC528" s="30"/>
      <c r="AD528" s="30"/>
      <c r="AE528" s="30"/>
      <c r="AF528" s="30"/>
      <c r="AG528" s="54"/>
    </row>
    <row r="529" spans="1:33" s="150" customFormat="1" x14ac:dyDescent="0.2">
      <c r="A529" s="92" t="s">
        <v>34</v>
      </c>
      <c r="B529" s="104" t="s">
        <v>65</v>
      </c>
      <c r="C529" s="73" t="s">
        <v>7</v>
      </c>
      <c r="D529" s="77" t="s">
        <v>686</v>
      </c>
      <c r="E529" s="26" t="s">
        <v>209</v>
      </c>
      <c r="F529" s="26" t="s">
        <v>44</v>
      </c>
      <c r="G529" s="96" t="s">
        <v>210</v>
      </c>
      <c r="H529" s="117">
        <v>661</v>
      </c>
      <c r="I529" s="78" t="s">
        <v>211</v>
      </c>
      <c r="J529" s="88" t="s">
        <v>66</v>
      </c>
      <c r="K529" s="78" t="s">
        <v>126</v>
      </c>
      <c r="L529" s="78" t="s">
        <v>212</v>
      </c>
      <c r="M529" s="78" t="s">
        <v>95</v>
      </c>
      <c r="N529" s="65"/>
      <c r="O529" s="49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  <c r="AA529" s="30"/>
      <c r="AB529" s="30"/>
      <c r="AC529" s="30"/>
      <c r="AD529" s="30"/>
      <c r="AE529" s="30"/>
      <c r="AF529" s="30"/>
      <c r="AG529" s="54"/>
    </row>
    <row r="530" spans="1:33" s="150" customFormat="1" x14ac:dyDescent="0.2">
      <c r="A530" s="92" t="s">
        <v>34</v>
      </c>
      <c r="B530" s="104" t="s">
        <v>65</v>
      </c>
      <c r="C530" s="73" t="s">
        <v>7</v>
      </c>
      <c r="D530" s="77" t="s">
        <v>687</v>
      </c>
      <c r="E530" s="26" t="s">
        <v>134</v>
      </c>
      <c r="F530" s="26" t="s">
        <v>44</v>
      </c>
      <c r="G530" s="96" t="s">
        <v>585</v>
      </c>
      <c r="H530" s="117">
        <v>-3000</v>
      </c>
      <c r="I530" s="78" t="s">
        <v>586</v>
      </c>
      <c r="J530" s="88" t="s">
        <v>67</v>
      </c>
      <c r="K530" s="78" t="s">
        <v>126</v>
      </c>
      <c r="L530" s="78" t="s">
        <v>150</v>
      </c>
      <c r="M530" s="78" t="s">
        <v>127</v>
      </c>
      <c r="N530" s="65"/>
      <c r="O530" s="49" t="s">
        <v>587</v>
      </c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  <c r="AA530" s="30"/>
      <c r="AB530" s="30"/>
      <c r="AC530" s="30"/>
      <c r="AD530" s="30"/>
      <c r="AE530" s="30"/>
      <c r="AF530" s="30"/>
      <c r="AG530" s="54"/>
    </row>
    <row r="531" spans="1:33" s="150" customFormat="1" x14ac:dyDescent="0.2">
      <c r="A531" s="92" t="s">
        <v>34</v>
      </c>
      <c r="B531" s="104" t="s">
        <v>65</v>
      </c>
      <c r="C531" s="73" t="s">
        <v>7</v>
      </c>
      <c r="D531" s="77" t="s">
        <v>688</v>
      </c>
      <c r="E531" s="26" t="s">
        <v>134</v>
      </c>
      <c r="F531" s="26" t="s">
        <v>44</v>
      </c>
      <c r="G531" s="96" t="s">
        <v>585</v>
      </c>
      <c r="H531" s="117">
        <v>3000</v>
      </c>
      <c r="I531" s="78" t="s">
        <v>586</v>
      </c>
      <c r="J531" s="88" t="s">
        <v>70</v>
      </c>
      <c r="K531" s="78" t="s">
        <v>126</v>
      </c>
      <c r="L531" s="78" t="s">
        <v>150</v>
      </c>
      <c r="M531" s="78" t="s">
        <v>127</v>
      </c>
      <c r="N531" s="65"/>
      <c r="O531" s="49" t="s">
        <v>587</v>
      </c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  <c r="AA531" s="30"/>
      <c r="AB531" s="30"/>
      <c r="AC531" s="30"/>
      <c r="AD531" s="30"/>
      <c r="AE531" s="30"/>
      <c r="AF531" s="30"/>
      <c r="AG531" s="54"/>
    </row>
    <row r="532" spans="1:33" s="150" customFormat="1" x14ac:dyDescent="0.2">
      <c r="A532" s="92" t="s">
        <v>34</v>
      </c>
      <c r="B532" s="104" t="s">
        <v>65</v>
      </c>
      <c r="C532" s="73" t="s">
        <v>7</v>
      </c>
      <c r="D532" s="77" t="s">
        <v>689</v>
      </c>
      <c r="E532" s="26" t="s">
        <v>108</v>
      </c>
      <c r="F532" s="26" t="s">
        <v>44</v>
      </c>
      <c r="G532" s="96" t="s">
        <v>132</v>
      </c>
      <c r="H532" s="117">
        <v>-1000</v>
      </c>
      <c r="I532" s="78" t="s">
        <v>100</v>
      </c>
      <c r="J532" s="88" t="s">
        <v>70</v>
      </c>
      <c r="K532" s="78">
        <v>1201</v>
      </c>
      <c r="L532" s="78" t="s">
        <v>156</v>
      </c>
      <c r="M532" s="78" t="s">
        <v>95</v>
      </c>
      <c r="N532" s="65"/>
      <c r="O532" s="49" t="s">
        <v>588</v>
      </c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  <c r="AA532" s="30"/>
      <c r="AB532" s="30"/>
      <c r="AC532" s="30"/>
      <c r="AD532" s="30"/>
      <c r="AE532" s="30"/>
      <c r="AF532" s="30"/>
      <c r="AG532" s="54"/>
    </row>
    <row r="533" spans="1:33" s="150" customFormat="1" x14ac:dyDescent="0.2">
      <c r="A533" s="92" t="s">
        <v>34</v>
      </c>
      <c r="B533" s="104" t="s">
        <v>65</v>
      </c>
      <c r="C533" s="73" t="s">
        <v>7</v>
      </c>
      <c r="D533" s="77" t="s">
        <v>690</v>
      </c>
      <c r="E533" s="26" t="s">
        <v>589</v>
      </c>
      <c r="F533" s="26" t="s">
        <v>44</v>
      </c>
      <c r="G533" s="96" t="s">
        <v>132</v>
      </c>
      <c r="H533" s="117">
        <v>1000</v>
      </c>
      <c r="I533" s="78" t="s">
        <v>100</v>
      </c>
      <c r="J533" s="88" t="s">
        <v>66</v>
      </c>
      <c r="K533" s="78">
        <v>1201</v>
      </c>
      <c r="L533" s="78" t="s">
        <v>156</v>
      </c>
      <c r="M533" s="78" t="s">
        <v>95</v>
      </c>
      <c r="N533" s="65"/>
      <c r="O533" s="49" t="s">
        <v>590</v>
      </c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  <c r="AA533" s="30"/>
      <c r="AB533" s="30"/>
      <c r="AC533" s="30"/>
      <c r="AD533" s="30"/>
      <c r="AE533" s="30"/>
      <c r="AF533" s="30"/>
      <c r="AG533" s="54"/>
    </row>
    <row r="534" spans="1:33" s="150" customFormat="1" x14ac:dyDescent="0.2">
      <c r="A534" s="92" t="s">
        <v>34</v>
      </c>
      <c r="B534" s="104" t="s">
        <v>65</v>
      </c>
      <c r="C534" s="73" t="s">
        <v>7</v>
      </c>
      <c r="D534" s="77" t="s">
        <v>691</v>
      </c>
      <c r="E534" s="26" t="s">
        <v>68</v>
      </c>
      <c r="F534" s="26" t="s">
        <v>44</v>
      </c>
      <c r="G534" s="96" t="s">
        <v>591</v>
      </c>
      <c r="H534" s="117">
        <v>971</v>
      </c>
      <c r="I534" s="78" t="s">
        <v>592</v>
      </c>
      <c r="J534" s="88" t="s">
        <v>71</v>
      </c>
      <c r="K534" s="78">
        <v>1201</v>
      </c>
      <c r="L534" s="78" t="s">
        <v>120</v>
      </c>
      <c r="M534" s="78" t="s">
        <v>290</v>
      </c>
      <c r="N534" s="65"/>
      <c r="O534" s="49" t="s">
        <v>593</v>
      </c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  <c r="AA534" s="30"/>
      <c r="AB534" s="30"/>
      <c r="AC534" s="30"/>
      <c r="AD534" s="30"/>
      <c r="AE534" s="30"/>
      <c r="AF534" s="30"/>
      <c r="AG534" s="54"/>
    </row>
    <row r="535" spans="1:33" s="150" customFormat="1" x14ac:dyDescent="0.2">
      <c r="A535" s="92" t="s">
        <v>34</v>
      </c>
      <c r="B535" s="104" t="s">
        <v>65</v>
      </c>
      <c r="C535" s="73" t="s">
        <v>7</v>
      </c>
      <c r="D535" s="77" t="s">
        <v>692</v>
      </c>
      <c r="E535" s="26" t="s">
        <v>68</v>
      </c>
      <c r="F535" s="26" t="s">
        <v>44</v>
      </c>
      <c r="G535" s="96" t="s">
        <v>591</v>
      </c>
      <c r="H535" s="117">
        <v>229</v>
      </c>
      <c r="I535" s="78" t="s">
        <v>592</v>
      </c>
      <c r="J535" s="88" t="s">
        <v>72</v>
      </c>
      <c r="K535" s="78">
        <v>1201</v>
      </c>
      <c r="L535" s="78" t="s">
        <v>120</v>
      </c>
      <c r="M535" s="78" t="s">
        <v>290</v>
      </c>
      <c r="N535" s="65"/>
      <c r="O535" s="49" t="s">
        <v>594</v>
      </c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  <c r="AA535" s="30"/>
      <c r="AB535" s="30"/>
      <c r="AC535" s="30"/>
      <c r="AD535" s="30"/>
      <c r="AE535" s="30"/>
      <c r="AF535" s="30"/>
      <c r="AG535" s="54"/>
    </row>
    <row r="536" spans="1:33" s="150" customFormat="1" x14ac:dyDescent="0.2">
      <c r="A536" s="92" t="s">
        <v>34</v>
      </c>
      <c r="B536" s="104" t="s">
        <v>65</v>
      </c>
      <c r="C536" s="73" t="s">
        <v>7</v>
      </c>
      <c r="D536" s="77" t="s">
        <v>693</v>
      </c>
      <c r="E536" s="26" t="s">
        <v>68</v>
      </c>
      <c r="F536" s="26" t="s">
        <v>44</v>
      </c>
      <c r="G536" s="96" t="s">
        <v>591</v>
      </c>
      <c r="H536" s="117">
        <v>-1200</v>
      </c>
      <c r="I536" s="78" t="s">
        <v>592</v>
      </c>
      <c r="J536" s="88" t="s">
        <v>67</v>
      </c>
      <c r="K536" s="78">
        <v>1201</v>
      </c>
      <c r="L536" s="78" t="s">
        <v>120</v>
      </c>
      <c r="M536" s="78" t="s">
        <v>290</v>
      </c>
      <c r="N536" s="65"/>
      <c r="O536" s="49" t="s">
        <v>595</v>
      </c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  <c r="AA536" s="30"/>
      <c r="AB536" s="30"/>
      <c r="AC536" s="30"/>
      <c r="AD536" s="30"/>
      <c r="AE536" s="30"/>
      <c r="AF536" s="30"/>
      <c r="AG536" s="54"/>
    </row>
    <row r="537" spans="1:33" s="150" customFormat="1" x14ac:dyDescent="0.2">
      <c r="A537" s="92" t="s">
        <v>34</v>
      </c>
      <c r="B537" s="104" t="s">
        <v>65</v>
      </c>
      <c r="C537" s="73" t="s">
        <v>7</v>
      </c>
      <c r="D537" s="77" t="s">
        <v>694</v>
      </c>
      <c r="E537" s="26" t="s">
        <v>204</v>
      </c>
      <c r="F537" s="26" t="s">
        <v>44</v>
      </c>
      <c r="G537" s="96" t="s">
        <v>602</v>
      </c>
      <c r="H537" s="117">
        <v>-309</v>
      </c>
      <c r="I537" s="78" t="s">
        <v>606</v>
      </c>
      <c r="J537" s="88" t="s">
        <v>67</v>
      </c>
      <c r="K537" s="78" t="s">
        <v>35</v>
      </c>
      <c r="L537" s="78" t="s">
        <v>130</v>
      </c>
      <c r="M537" s="78" t="s">
        <v>131</v>
      </c>
      <c r="N537" s="65" t="s">
        <v>603</v>
      </c>
      <c r="O537" s="49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  <c r="AA537" s="30"/>
      <c r="AB537" s="30"/>
      <c r="AC537" s="30"/>
      <c r="AD537" s="30"/>
      <c r="AE537" s="30"/>
      <c r="AF537" s="30"/>
      <c r="AG537" s="54"/>
    </row>
    <row r="538" spans="1:33" s="150" customFormat="1" x14ac:dyDescent="0.2">
      <c r="A538" s="92" t="s">
        <v>34</v>
      </c>
      <c r="B538" s="104" t="s">
        <v>65</v>
      </c>
      <c r="C538" s="73" t="s">
        <v>7</v>
      </c>
      <c r="D538" s="77" t="s">
        <v>695</v>
      </c>
      <c r="E538" s="26" t="s">
        <v>204</v>
      </c>
      <c r="F538" s="26" t="s">
        <v>44</v>
      </c>
      <c r="G538" s="96" t="s">
        <v>602</v>
      </c>
      <c r="H538" s="117">
        <v>-309</v>
      </c>
      <c r="I538" s="78" t="s">
        <v>606</v>
      </c>
      <c r="J538" s="88" t="s">
        <v>70</v>
      </c>
      <c r="K538" s="78" t="s">
        <v>35</v>
      </c>
      <c r="L538" s="78" t="s">
        <v>130</v>
      </c>
      <c r="M538" s="78" t="s">
        <v>131</v>
      </c>
      <c r="N538" s="65" t="s">
        <v>603</v>
      </c>
      <c r="O538" s="49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  <c r="AA538" s="30"/>
      <c r="AB538" s="30"/>
      <c r="AC538" s="30"/>
      <c r="AD538" s="30"/>
      <c r="AE538" s="30"/>
      <c r="AF538" s="30"/>
      <c r="AG538" s="54"/>
    </row>
    <row r="539" spans="1:33" s="150" customFormat="1" x14ac:dyDescent="0.2">
      <c r="A539" s="92" t="s">
        <v>34</v>
      </c>
      <c r="B539" s="104" t="s">
        <v>65</v>
      </c>
      <c r="C539" s="73" t="s">
        <v>7</v>
      </c>
      <c r="D539" s="77" t="s">
        <v>696</v>
      </c>
      <c r="E539" s="175" t="s">
        <v>204</v>
      </c>
      <c r="F539" s="175" t="s">
        <v>44</v>
      </c>
      <c r="G539" s="177" t="s">
        <v>602</v>
      </c>
      <c r="H539" s="144">
        <v>618</v>
      </c>
      <c r="I539" s="176" t="s">
        <v>606</v>
      </c>
      <c r="J539" s="183" t="s">
        <v>66</v>
      </c>
      <c r="K539" s="176" t="s">
        <v>35</v>
      </c>
      <c r="L539" s="176" t="s">
        <v>130</v>
      </c>
      <c r="M539" s="176" t="s">
        <v>131</v>
      </c>
      <c r="N539" s="180" t="s">
        <v>603</v>
      </c>
      <c r="O539" s="49" t="s">
        <v>607</v>
      </c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  <c r="AA539" s="30"/>
      <c r="AB539" s="30"/>
      <c r="AC539" s="30"/>
      <c r="AD539" s="30"/>
      <c r="AE539" s="30"/>
      <c r="AF539" s="30"/>
      <c r="AG539" s="54"/>
    </row>
    <row r="540" spans="1:33" s="150" customFormat="1" x14ac:dyDescent="0.2">
      <c r="A540" s="92" t="s">
        <v>34</v>
      </c>
      <c r="B540" s="104" t="s">
        <v>65</v>
      </c>
      <c r="C540" s="73" t="s">
        <v>7</v>
      </c>
      <c r="D540" s="77" t="s">
        <v>697</v>
      </c>
      <c r="E540" s="143" t="s">
        <v>136</v>
      </c>
      <c r="F540" s="177" t="s">
        <v>44</v>
      </c>
      <c r="G540" s="143" t="s">
        <v>733</v>
      </c>
      <c r="H540" s="181">
        <v>4000</v>
      </c>
      <c r="I540" s="176" t="s">
        <v>731</v>
      </c>
      <c r="J540" s="183" t="s">
        <v>67</v>
      </c>
      <c r="K540" s="176" t="s">
        <v>35</v>
      </c>
      <c r="L540" s="176" t="s">
        <v>145</v>
      </c>
      <c r="M540" s="176" t="s">
        <v>138</v>
      </c>
      <c r="N540" s="180">
        <v>44456</v>
      </c>
      <c r="O540" s="187" t="s">
        <v>732</v>
      </c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  <c r="AA540" s="30"/>
      <c r="AB540" s="30"/>
      <c r="AC540" s="30"/>
      <c r="AD540" s="30"/>
      <c r="AE540" s="30"/>
      <c r="AF540" s="30"/>
      <c r="AG540" s="54"/>
    </row>
    <row r="541" spans="1:33" s="150" customFormat="1" x14ac:dyDescent="0.2">
      <c r="A541" s="92" t="s">
        <v>34</v>
      </c>
      <c r="B541" s="104" t="s">
        <v>65</v>
      </c>
      <c r="C541" s="73" t="s">
        <v>7</v>
      </c>
      <c r="D541" s="77" t="s">
        <v>698</v>
      </c>
      <c r="E541" s="182" t="s">
        <v>136</v>
      </c>
      <c r="F541" s="177" t="s">
        <v>44</v>
      </c>
      <c r="G541" s="143" t="s">
        <v>733</v>
      </c>
      <c r="H541" s="184">
        <v>-4000</v>
      </c>
      <c r="I541" s="178" t="s">
        <v>731</v>
      </c>
      <c r="J541" s="185" t="s">
        <v>70</v>
      </c>
      <c r="K541" s="178" t="s">
        <v>35</v>
      </c>
      <c r="L541" s="178" t="s">
        <v>145</v>
      </c>
      <c r="M541" s="178" t="s">
        <v>138</v>
      </c>
      <c r="N541" s="186">
        <v>44456</v>
      </c>
      <c r="O541" s="187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  <c r="AA541" s="30"/>
      <c r="AB541" s="30"/>
      <c r="AC541" s="30"/>
      <c r="AD541" s="30"/>
      <c r="AE541" s="30"/>
      <c r="AF541" s="30"/>
      <c r="AG541" s="54"/>
    </row>
    <row r="542" spans="1:33" s="150" customFormat="1" x14ac:dyDescent="0.2">
      <c r="A542" s="92" t="s">
        <v>34</v>
      </c>
      <c r="B542" s="104" t="s">
        <v>65</v>
      </c>
      <c r="C542" s="73" t="s">
        <v>7</v>
      </c>
      <c r="D542" s="77" t="s">
        <v>699</v>
      </c>
      <c r="E542" s="26" t="s">
        <v>68</v>
      </c>
      <c r="F542" s="26" t="s">
        <v>44</v>
      </c>
      <c r="G542" s="96" t="s">
        <v>829</v>
      </c>
      <c r="H542" s="117">
        <v>-1928</v>
      </c>
      <c r="I542" s="78" t="s">
        <v>179</v>
      </c>
      <c r="J542" s="88" t="s">
        <v>320</v>
      </c>
      <c r="K542" s="78" t="s">
        <v>35</v>
      </c>
      <c r="L542" s="78" t="s">
        <v>148</v>
      </c>
      <c r="M542" s="78" t="s">
        <v>149</v>
      </c>
      <c r="N542" s="65"/>
      <c r="O542" s="49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  <c r="AA542" s="30"/>
      <c r="AB542" s="30"/>
      <c r="AC542" s="30"/>
      <c r="AD542" s="30"/>
      <c r="AE542" s="30"/>
      <c r="AF542" s="30"/>
      <c r="AG542" s="54"/>
    </row>
    <row r="543" spans="1:33" s="150" customFormat="1" x14ac:dyDescent="0.2">
      <c r="A543" s="92" t="s">
        <v>34</v>
      </c>
      <c r="B543" s="104" t="s">
        <v>65</v>
      </c>
      <c r="C543" s="73" t="s">
        <v>7</v>
      </c>
      <c r="D543" s="77" t="s">
        <v>700</v>
      </c>
      <c r="E543" s="26" t="s">
        <v>68</v>
      </c>
      <c r="F543" s="26" t="s">
        <v>44</v>
      </c>
      <c r="G543" s="96" t="s">
        <v>829</v>
      </c>
      <c r="H543" s="117">
        <v>1928</v>
      </c>
      <c r="I543" s="78" t="s">
        <v>179</v>
      </c>
      <c r="J543" s="88" t="s">
        <v>66</v>
      </c>
      <c r="K543" s="78" t="s">
        <v>35</v>
      </c>
      <c r="L543" s="78" t="s">
        <v>148</v>
      </c>
      <c r="M543" s="78" t="s">
        <v>149</v>
      </c>
      <c r="N543" s="180"/>
      <c r="O543" s="49" t="s">
        <v>830</v>
      </c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  <c r="AA543" s="30"/>
      <c r="AB543" s="30"/>
      <c r="AC543" s="30"/>
      <c r="AD543" s="30"/>
      <c r="AE543" s="30"/>
      <c r="AF543" s="30"/>
      <c r="AG543" s="54"/>
    </row>
    <row r="544" spans="1:33" s="150" customFormat="1" hidden="1" x14ac:dyDescent="0.2">
      <c r="A544" s="92" t="s">
        <v>34</v>
      </c>
      <c r="B544" s="104" t="s">
        <v>65</v>
      </c>
      <c r="C544" s="73" t="s">
        <v>7</v>
      </c>
      <c r="D544" s="77"/>
      <c r="E544" s="26"/>
      <c r="F544" s="26"/>
      <c r="G544" s="96"/>
      <c r="H544" s="117"/>
      <c r="I544" s="78"/>
      <c r="J544" s="88"/>
      <c r="K544" s="78"/>
      <c r="L544" s="78"/>
      <c r="M544" s="78"/>
      <c r="N544" s="180"/>
      <c r="O544" s="49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  <c r="AA544" s="30"/>
      <c r="AB544" s="30"/>
      <c r="AC544" s="30"/>
      <c r="AD544" s="30"/>
      <c r="AE544" s="30"/>
      <c r="AF544" s="30"/>
      <c r="AG544" s="54"/>
    </row>
    <row r="545" spans="1:33" s="150" customFormat="1" hidden="1" x14ac:dyDescent="0.2">
      <c r="A545" s="92" t="s">
        <v>34</v>
      </c>
      <c r="B545" s="104" t="s">
        <v>65</v>
      </c>
      <c r="C545" s="73" t="s">
        <v>7</v>
      </c>
      <c r="D545" s="77"/>
      <c r="E545" s="26"/>
      <c r="F545" s="26"/>
      <c r="G545" s="96"/>
      <c r="H545" s="117"/>
      <c r="I545" s="78"/>
      <c r="J545" s="88"/>
      <c r="K545" s="78"/>
      <c r="L545" s="78"/>
      <c r="M545" s="78"/>
      <c r="N545" s="180"/>
      <c r="O545" s="49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  <c r="AA545" s="30"/>
      <c r="AB545" s="30"/>
      <c r="AC545" s="30"/>
      <c r="AD545" s="30"/>
      <c r="AE545" s="30"/>
      <c r="AF545" s="30"/>
      <c r="AG545" s="54"/>
    </row>
    <row r="546" spans="1:33" hidden="1" x14ac:dyDescent="0.2">
      <c r="A546" s="6" t="s">
        <v>34</v>
      </c>
      <c r="B546" s="57" t="s">
        <v>65</v>
      </c>
      <c r="C546" s="7" t="s">
        <v>7</v>
      </c>
      <c r="D546" s="77"/>
      <c r="E546" s="26"/>
      <c r="F546" s="26"/>
      <c r="G546" s="96"/>
      <c r="H546" s="117"/>
      <c r="I546" s="78"/>
      <c r="J546" s="88"/>
      <c r="K546" s="78"/>
      <c r="L546" s="78"/>
      <c r="M546" s="78"/>
      <c r="N546" s="65"/>
      <c r="O546" s="49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  <c r="AA546" s="30"/>
      <c r="AB546" s="30"/>
      <c r="AC546" s="30"/>
      <c r="AD546" s="30"/>
      <c r="AE546" s="30"/>
      <c r="AF546" s="30"/>
      <c r="AG546" s="54"/>
    </row>
    <row r="547" spans="1:33" s="95" customFormat="1" x14ac:dyDescent="0.2">
      <c r="A547" s="41"/>
      <c r="B547" s="39"/>
      <c r="C547" s="39"/>
      <c r="D547" s="39"/>
      <c r="E547" s="39"/>
      <c r="F547" s="39"/>
      <c r="G547" s="39"/>
      <c r="H547" s="40"/>
      <c r="I547" s="41"/>
      <c r="J547" s="84"/>
      <c r="K547" s="41"/>
      <c r="L547" s="41"/>
      <c r="M547" s="41"/>
      <c r="N547" s="42"/>
      <c r="O547" s="32"/>
      <c r="P547" s="52"/>
      <c r="Q547" s="53"/>
      <c r="R547" s="53"/>
      <c r="S547" s="53"/>
      <c r="T547" s="53"/>
      <c r="U547" s="53"/>
      <c r="V547" s="53"/>
      <c r="W547" s="53"/>
      <c r="X547" s="53"/>
      <c r="Y547" s="53"/>
      <c r="Z547" s="53"/>
      <c r="AA547" s="53"/>
      <c r="AB547" s="53"/>
      <c r="AC547" s="53"/>
      <c r="AD547" s="53"/>
      <c r="AE547" s="53"/>
      <c r="AF547" s="53"/>
      <c r="AG547"/>
    </row>
    <row r="548" spans="1:33" s="95" customFormat="1" x14ac:dyDescent="0.2">
      <c r="A548" s="32"/>
      <c r="B548" s="30"/>
      <c r="C548" s="30"/>
      <c r="D548" s="30"/>
      <c r="E548" s="94" t="s">
        <v>64</v>
      </c>
      <c r="F548" s="30"/>
      <c r="G548" s="30"/>
      <c r="H548" s="31"/>
      <c r="I548" s="32"/>
      <c r="J548" s="83"/>
      <c r="K548" s="32"/>
      <c r="L548" s="32"/>
      <c r="M548" s="32"/>
      <c r="N548" s="33"/>
      <c r="O548" s="32"/>
      <c r="P548" s="25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/>
    </row>
    <row r="549" spans="1:33" s="95" customFormat="1" x14ac:dyDescent="0.2">
      <c r="A549" s="37"/>
      <c r="B549" s="35"/>
      <c r="C549" s="35"/>
      <c r="D549" s="35"/>
      <c r="E549" s="35"/>
      <c r="F549" s="35"/>
      <c r="G549" s="35"/>
      <c r="H549" s="36"/>
      <c r="I549" s="37"/>
      <c r="J549" s="85"/>
      <c r="K549" s="37"/>
      <c r="L549" s="37"/>
      <c r="M549" s="37"/>
      <c r="N549" s="38"/>
      <c r="O549" s="32"/>
      <c r="P549" s="25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/>
    </row>
    <row r="550" spans="1:33" s="95" customFormat="1" x14ac:dyDescent="0.2">
      <c r="A550" s="97"/>
      <c r="B550" s="53"/>
      <c r="C550" s="53"/>
      <c r="D550" s="9" t="s">
        <v>60</v>
      </c>
      <c r="E550" s="43" t="s">
        <v>36</v>
      </c>
      <c r="F550" s="43" t="s">
        <v>37</v>
      </c>
      <c r="G550" s="43" t="s">
        <v>37</v>
      </c>
      <c r="H550" s="28" t="s">
        <v>9</v>
      </c>
      <c r="I550" s="29" t="s">
        <v>53</v>
      </c>
      <c r="J550" s="86" t="s">
        <v>46</v>
      </c>
      <c r="K550" s="29" t="s">
        <v>52</v>
      </c>
      <c r="L550" s="29" t="s">
        <v>50</v>
      </c>
      <c r="M550" s="29" t="s">
        <v>51</v>
      </c>
      <c r="N550" s="50"/>
      <c r="O550" s="48" t="s">
        <v>16</v>
      </c>
      <c r="P550" s="25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/>
    </row>
    <row r="551" spans="1:33" s="95" customFormat="1" x14ac:dyDescent="0.2">
      <c r="A551" s="6" t="s">
        <v>34</v>
      </c>
      <c r="B551" s="106" t="s">
        <v>65</v>
      </c>
      <c r="C551" s="7" t="s">
        <v>7</v>
      </c>
      <c r="D551" s="62" t="s">
        <v>74</v>
      </c>
      <c r="E551" s="57" t="s">
        <v>88</v>
      </c>
      <c r="F551" s="12" t="s">
        <v>44</v>
      </c>
      <c r="G551" s="58" t="s">
        <v>339</v>
      </c>
      <c r="H551" s="132">
        <f>-800-342-50-58-264-208</f>
        <v>-1722</v>
      </c>
      <c r="I551" s="57" t="s">
        <v>159</v>
      </c>
      <c r="J551" s="81" t="s">
        <v>67</v>
      </c>
      <c r="K551" s="57" t="s">
        <v>35</v>
      </c>
      <c r="L551" s="57" t="s">
        <v>160</v>
      </c>
      <c r="M551" s="57" t="s">
        <v>89</v>
      </c>
      <c r="N551" s="65"/>
      <c r="O551" s="60" t="s">
        <v>161</v>
      </c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  <c r="AA551" s="30"/>
      <c r="AB551" s="30"/>
      <c r="AC551" s="30"/>
      <c r="AD551" s="30"/>
      <c r="AE551" s="30"/>
      <c r="AF551" s="30"/>
    </row>
    <row r="552" spans="1:33" s="95" customFormat="1" x14ac:dyDescent="0.2">
      <c r="A552" s="6" t="s">
        <v>34</v>
      </c>
      <c r="B552" s="106" t="s">
        <v>65</v>
      </c>
      <c r="C552" s="7" t="s">
        <v>7</v>
      </c>
      <c r="D552" s="77" t="s">
        <v>75</v>
      </c>
      <c r="E552" s="57" t="s">
        <v>88</v>
      </c>
      <c r="F552" s="12" t="s">
        <v>44</v>
      </c>
      <c r="G552" s="58" t="s">
        <v>172</v>
      </c>
      <c r="H552" s="132">
        <v>-2550</v>
      </c>
      <c r="I552" s="57" t="s">
        <v>159</v>
      </c>
      <c r="J552" s="81" t="s">
        <v>67</v>
      </c>
      <c r="K552" s="57" t="s">
        <v>35</v>
      </c>
      <c r="L552" s="57" t="s">
        <v>173</v>
      </c>
      <c r="M552" s="57" t="s">
        <v>89</v>
      </c>
      <c r="N552" s="65"/>
      <c r="O552" s="60" t="s">
        <v>133</v>
      </c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  <c r="AA552" s="30"/>
      <c r="AB552" s="30"/>
      <c r="AC552" s="30"/>
      <c r="AD552" s="30"/>
      <c r="AE552" s="30"/>
      <c r="AF552" s="30"/>
    </row>
    <row r="553" spans="1:33" s="95" customFormat="1" x14ac:dyDescent="0.2">
      <c r="A553" s="6" t="s">
        <v>34</v>
      </c>
      <c r="B553" s="106" t="s">
        <v>65</v>
      </c>
      <c r="C553" s="7" t="s">
        <v>7</v>
      </c>
      <c r="D553" s="179" t="s">
        <v>76</v>
      </c>
      <c r="E553" s="57" t="s">
        <v>136</v>
      </c>
      <c r="F553" s="12" t="s">
        <v>44</v>
      </c>
      <c r="G553" s="58" t="s">
        <v>181</v>
      </c>
      <c r="H553" s="132">
        <v>-3500</v>
      </c>
      <c r="I553" s="57" t="s">
        <v>182</v>
      </c>
      <c r="J553" s="81" t="s">
        <v>70</v>
      </c>
      <c r="K553" s="57" t="s">
        <v>35</v>
      </c>
      <c r="L553" s="57" t="s">
        <v>145</v>
      </c>
      <c r="M553" s="57" t="s">
        <v>138</v>
      </c>
      <c r="N553" s="65"/>
      <c r="O553" s="60" t="s">
        <v>183</v>
      </c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  <c r="AA553" s="30"/>
      <c r="AB553" s="30"/>
      <c r="AC553" s="30"/>
      <c r="AD553" s="30"/>
      <c r="AE553" s="30"/>
      <c r="AF553" s="30"/>
    </row>
    <row r="554" spans="1:33" s="95" customFormat="1" x14ac:dyDescent="0.2">
      <c r="A554" s="6" t="s">
        <v>34</v>
      </c>
      <c r="B554" s="106" t="s">
        <v>65</v>
      </c>
      <c r="C554" s="7" t="s">
        <v>7</v>
      </c>
      <c r="D554" s="77" t="s">
        <v>77</v>
      </c>
      <c r="E554" s="57" t="s">
        <v>136</v>
      </c>
      <c r="F554" s="12" t="s">
        <v>44</v>
      </c>
      <c r="G554" s="58" t="s">
        <v>181</v>
      </c>
      <c r="H554" s="132">
        <v>-3000</v>
      </c>
      <c r="I554" s="57" t="s">
        <v>182</v>
      </c>
      <c r="J554" s="81" t="s">
        <v>67</v>
      </c>
      <c r="K554" s="57" t="s">
        <v>35</v>
      </c>
      <c r="L554" s="57" t="s">
        <v>145</v>
      </c>
      <c r="M554" s="57" t="s">
        <v>138</v>
      </c>
      <c r="N554" s="65"/>
      <c r="O554" s="60" t="s">
        <v>183</v>
      </c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  <c r="AA554" s="30"/>
      <c r="AB554" s="30"/>
      <c r="AC554" s="30"/>
      <c r="AD554" s="30"/>
      <c r="AE554" s="30"/>
      <c r="AF554" s="30"/>
    </row>
    <row r="555" spans="1:33" s="150" customFormat="1" x14ac:dyDescent="0.2">
      <c r="A555" s="6" t="s">
        <v>34</v>
      </c>
      <c r="B555" s="106" t="s">
        <v>65</v>
      </c>
      <c r="C555" s="7" t="s">
        <v>7</v>
      </c>
      <c r="D555" s="179" t="s">
        <v>78</v>
      </c>
      <c r="E555" s="57" t="s">
        <v>136</v>
      </c>
      <c r="F555" s="12" t="s">
        <v>44</v>
      </c>
      <c r="G555" s="58" t="s">
        <v>181</v>
      </c>
      <c r="H555" s="132">
        <v>-606</v>
      </c>
      <c r="I555" s="57" t="s">
        <v>182</v>
      </c>
      <c r="J555" s="81" t="s">
        <v>485</v>
      </c>
      <c r="K555" s="57" t="s">
        <v>35</v>
      </c>
      <c r="L555" s="57" t="s">
        <v>145</v>
      </c>
      <c r="M555" s="57" t="s">
        <v>138</v>
      </c>
      <c r="N555" s="65"/>
      <c r="O555" s="60" t="s">
        <v>183</v>
      </c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  <c r="AA555" s="30"/>
      <c r="AB555" s="30"/>
      <c r="AC555" s="30"/>
      <c r="AD555" s="30"/>
      <c r="AE555" s="30"/>
      <c r="AF555" s="30"/>
    </row>
    <row r="556" spans="1:33" s="95" customFormat="1" x14ac:dyDescent="0.2">
      <c r="A556" s="6" t="s">
        <v>34</v>
      </c>
      <c r="B556" s="106" t="s">
        <v>65</v>
      </c>
      <c r="C556" s="7" t="s">
        <v>7</v>
      </c>
      <c r="D556" s="77" t="s">
        <v>79</v>
      </c>
      <c r="E556" s="12" t="s">
        <v>88</v>
      </c>
      <c r="F556" s="12" t="s">
        <v>44</v>
      </c>
      <c r="G556" s="13" t="s">
        <v>115</v>
      </c>
      <c r="H556" s="133">
        <v>-268</v>
      </c>
      <c r="I556" s="7" t="s">
        <v>100</v>
      </c>
      <c r="J556" s="87">
        <v>2200</v>
      </c>
      <c r="K556" s="55" t="s">
        <v>126</v>
      </c>
      <c r="L556" s="55" t="s">
        <v>186</v>
      </c>
      <c r="M556" s="55" t="s">
        <v>89</v>
      </c>
      <c r="N556" s="65"/>
      <c r="O556" s="61" t="s">
        <v>188</v>
      </c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  <c r="AA556" s="30"/>
      <c r="AB556" s="30"/>
      <c r="AC556" s="30"/>
      <c r="AD556" s="30"/>
      <c r="AE556" s="30"/>
      <c r="AF556" s="30"/>
    </row>
    <row r="557" spans="1:33" s="95" customFormat="1" x14ac:dyDescent="0.2">
      <c r="A557" s="6" t="s">
        <v>34</v>
      </c>
      <c r="B557" s="106" t="s">
        <v>65</v>
      </c>
      <c r="C557" s="7" t="s">
        <v>7</v>
      </c>
      <c r="D557" s="179" t="s">
        <v>80</v>
      </c>
      <c r="E557" s="57" t="s">
        <v>68</v>
      </c>
      <c r="F557" s="12" t="s">
        <v>44</v>
      </c>
      <c r="G557" s="58" t="s">
        <v>234</v>
      </c>
      <c r="H557" s="132">
        <f>-200-200</f>
        <v>-400</v>
      </c>
      <c r="I557" s="57" t="s">
        <v>93</v>
      </c>
      <c r="J557" s="81" t="s">
        <v>135</v>
      </c>
      <c r="K557" s="57" t="s">
        <v>35</v>
      </c>
      <c r="L557" s="57" t="s">
        <v>189</v>
      </c>
      <c r="M557" s="57" t="s">
        <v>94</v>
      </c>
      <c r="N557" s="65"/>
      <c r="O557" s="60" t="s">
        <v>133</v>
      </c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  <c r="AA557" s="30"/>
      <c r="AB557" s="30"/>
      <c r="AC557" s="30"/>
      <c r="AD557" s="30"/>
      <c r="AE557" s="30"/>
      <c r="AF557" s="30"/>
    </row>
    <row r="558" spans="1:33" s="95" customFormat="1" x14ac:dyDescent="0.2">
      <c r="A558" s="6" t="s">
        <v>34</v>
      </c>
      <c r="B558" s="106" t="s">
        <v>65</v>
      </c>
      <c r="C558" s="7" t="s">
        <v>7</v>
      </c>
      <c r="D558" s="77" t="s">
        <v>610</v>
      </c>
      <c r="E558" s="57" t="s">
        <v>108</v>
      </c>
      <c r="F558" s="12" t="s">
        <v>44</v>
      </c>
      <c r="G558" s="58" t="s">
        <v>116</v>
      </c>
      <c r="H558" s="132">
        <v>-17</v>
      </c>
      <c r="I558" s="57" t="s">
        <v>99</v>
      </c>
      <c r="J558" s="81" t="s">
        <v>67</v>
      </c>
      <c r="K558" s="57" t="s">
        <v>35</v>
      </c>
      <c r="L558" s="57" t="s">
        <v>156</v>
      </c>
      <c r="M558" s="57" t="s">
        <v>95</v>
      </c>
      <c r="N558" s="65"/>
      <c r="O558" s="60" t="s">
        <v>191</v>
      </c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  <c r="AA558" s="30"/>
      <c r="AB558" s="30"/>
      <c r="AC558" s="30"/>
      <c r="AD558" s="30"/>
      <c r="AE558" s="30"/>
      <c r="AF558" s="30"/>
    </row>
    <row r="559" spans="1:33" s="95" customFormat="1" x14ac:dyDescent="0.2">
      <c r="A559" s="6" t="s">
        <v>34</v>
      </c>
      <c r="B559" s="106" t="s">
        <v>65</v>
      </c>
      <c r="C559" s="7" t="s">
        <v>7</v>
      </c>
      <c r="D559" s="179" t="s">
        <v>609</v>
      </c>
      <c r="E559" s="57" t="s">
        <v>134</v>
      </c>
      <c r="F559" s="12" t="s">
        <v>44</v>
      </c>
      <c r="G559" s="58" t="s">
        <v>214</v>
      </c>
      <c r="H559" s="132">
        <v>-3500</v>
      </c>
      <c r="I559" s="57" t="s">
        <v>87</v>
      </c>
      <c r="J559" s="81">
        <v>1100</v>
      </c>
      <c r="K559" s="57">
        <v>1201</v>
      </c>
      <c r="L559" s="57" t="s">
        <v>141</v>
      </c>
      <c r="M559" s="57" t="s">
        <v>127</v>
      </c>
      <c r="N559" s="65"/>
      <c r="O559" s="60" t="s">
        <v>218</v>
      </c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  <c r="AA559" s="30"/>
      <c r="AB559" s="30"/>
      <c r="AC559" s="30"/>
      <c r="AD559" s="30"/>
      <c r="AE559" s="30"/>
      <c r="AF559" s="30"/>
    </row>
    <row r="560" spans="1:33" s="95" customFormat="1" x14ac:dyDescent="0.2">
      <c r="A560" s="6" t="s">
        <v>34</v>
      </c>
      <c r="B560" s="106" t="s">
        <v>65</v>
      </c>
      <c r="C560" s="7" t="s">
        <v>7</v>
      </c>
      <c r="D560" s="77" t="s">
        <v>81</v>
      </c>
      <c r="E560" s="57" t="s">
        <v>134</v>
      </c>
      <c r="F560" s="12" t="s">
        <v>44</v>
      </c>
      <c r="G560" s="58" t="s">
        <v>214</v>
      </c>
      <c r="H560" s="132">
        <v>-843</v>
      </c>
      <c r="I560" s="57" t="s">
        <v>87</v>
      </c>
      <c r="J560" s="81">
        <v>1200</v>
      </c>
      <c r="K560" s="57">
        <v>1201</v>
      </c>
      <c r="L560" s="57" t="s">
        <v>141</v>
      </c>
      <c r="M560" s="57" t="s">
        <v>127</v>
      </c>
      <c r="N560" s="65"/>
      <c r="O560" s="60" t="s">
        <v>218</v>
      </c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  <c r="AA560" s="30"/>
      <c r="AB560" s="30"/>
      <c r="AC560" s="30"/>
      <c r="AD560" s="30"/>
      <c r="AE560" s="30"/>
      <c r="AF560" s="30"/>
    </row>
    <row r="561" spans="1:32" s="95" customFormat="1" x14ac:dyDescent="0.2">
      <c r="A561" s="6" t="s">
        <v>34</v>
      </c>
      <c r="B561" s="106" t="s">
        <v>65</v>
      </c>
      <c r="C561" s="7" t="s">
        <v>7</v>
      </c>
      <c r="D561" s="179" t="s">
        <v>82</v>
      </c>
      <c r="E561" s="57" t="s">
        <v>136</v>
      </c>
      <c r="F561" s="12" t="s">
        <v>44</v>
      </c>
      <c r="G561" s="58" t="s">
        <v>338</v>
      </c>
      <c r="H561" s="132">
        <v>-2990</v>
      </c>
      <c r="I561" s="57" t="s">
        <v>215</v>
      </c>
      <c r="J561" s="81">
        <v>2300</v>
      </c>
      <c r="K561" s="57">
        <v>1201</v>
      </c>
      <c r="L561" s="57" t="s">
        <v>145</v>
      </c>
      <c r="M561" s="57" t="s">
        <v>138</v>
      </c>
      <c r="N561" s="65"/>
      <c r="O561" s="60" t="s">
        <v>218</v>
      </c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  <c r="AA561" s="30"/>
      <c r="AB561" s="30"/>
      <c r="AC561" s="30"/>
      <c r="AD561" s="30"/>
      <c r="AE561" s="30"/>
      <c r="AF561" s="30"/>
    </row>
    <row r="562" spans="1:32" s="95" customFormat="1" x14ac:dyDescent="0.2">
      <c r="A562" s="6" t="s">
        <v>34</v>
      </c>
      <c r="B562" s="106" t="s">
        <v>65</v>
      </c>
      <c r="C562" s="7" t="s">
        <v>7</v>
      </c>
      <c r="D562" s="77" t="s">
        <v>83</v>
      </c>
      <c r="E562" s="57" t="s">
        <v>216</v>
      </c>
      <c r="F562" s="12" t="s">
        <v>44</v>
      </c>
      <c r="G562" s="58" t="s">
        <v>338</v>
      </c>
      <c r="H562" s="132">
        <v>-2600</v>
      </c>
      <c r="I562" s="57" t="s">
        <v>215</v>
      </c>
      <c r="J562" s="81">
        <v>6400</v>
      </c>
      <c r="K562" s="57">
        <v>1201</v>
      </c>
      <c r="L562" s="57" t="s">
        <v>145</v>
      </c>
      <c r="M562" s="57" t="s">
        <v>138</v>
      </c>
      <c r="N562" s="65"/>
      <c r="O562" s="60" t="s">
        <v>218</v>
      </c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  <c r="AA562" s="30"/>
      <c r="AB562" s="30"/>
      <c r="AC562" s="30"/>
      <c r="AD562" s="30"/>
      <c r="AE562" s="30"/>
      <c r="AF562" s="30"/>
    </row>
    <row r="563" spans="1:32" s="95" customFormat="1" x14ac:dyDescent="0.2">
      <c r="A563" s="6" t="s">
        <v>34</v>
      </c>
      <c r="B563" s="106" t="s">
        <v>65</v>
      </c>
      <c r="C563" s="7" t="s">
        <v>7</v>
      </c>
      <c r="D563" s="179" t="s">
        <v>84</v>
      </c>
      <c r="E563" s="57" t="s">
        <v>208</v>
      </c>
      <c r="F563" s="12" t="s">
        <v>44</v>
      </c>
      <c r="G563" s="58" t="s">
        <v>115</v>
      </c>
      <c r="H563" s="132">
        <v>-1305</v>
      </c>
      <c r="I563" s="57" t="s">
        <v>98</v>
      </c>
      <c r="J563" s="81">
        <v>2200</v>
      </c>
      <c r="K563" s="57">
        <v>1201</v>
      </c>
      <c r="L563" s="57" t="s">
        <v>156</v>
      </c>
      <c r="M563" s="57" t="s">
        <v>95</v>
      </c>
      <c r="N563" s="65"/>
      <c r="O563" s="60" t="s">
        <v>218</v>
      </c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  <c r="AA563" s="30"/>
      <c r="AB563" s="30"/>
      <c r="AC563" s="30"/>
      <c r="AD563" s="30"/>
      <c r="AE563" s="30"/>
      <c r="AF563" s="30"/>
    </row>
    <row r="564" spans="1:32" s="95" customFormat="1" x14ac:dyDescent="0.2">
      <c r="A564" s="6" t="s">
        <v>34</v>
      </c>
      <c r="B564" s="106" t="s">
        <v>65</v>
      </c>
      <c r="C564" s="7" t="s">
        <v>7</v>
      </c>
      <c r="D564" s="77" t="s">
        <v>611</v>
      </c>
      <c r="E564" s="57" t="s">
        <v>128</v>
      </c>
      <c r="F564" s="12" t="s">
        <v>44</v>
      </c>
      <c r="G564" s="58" t="s">
        <v>217</v>
      </c>
      <c r="H564" s="132">
        <f>-4060-2178-1750</f>
        <v>-7988</v>
      </c>
      <c r="I564" s="57" t="s">
        <v>61</v>
      </c>
      <c r="J564" s="81" t="s">
        <v>67</v>
      </c>
      <c r="K564" s="57">
        <v>1201</v>
      </c>
      <c r="L564" s="57" t="s">
        <v>219</v>
      </c>
      <c r="M564" s="57" t="s">
        <v>131</v>
      </c>
      <c r="N564" s="65"/>
      <c r="O564" s="60" t="s">
        <v>426</v>
      </c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  <c r="AA564" s="30"/>
      <c r="AB564" s="30"/>
      <c r="AC564" s="30"/>
      <c r="AD564" s="30"/>
      <c r="AE564" s="30"/>
      <c r="AF564" s="30"/>
    </row>
    <row r="565" spans="1:32" s="95" customFormat="1" x14ac:dyDescent="0.2">
      <c r="A565" s="6" t="s">
        <v>34</v>
      </c>
      <c r="B565" s="106" t="s">
        <v>65</v>
      </c>
      <c r="C565" s="7" t="s">
        <v>7</v>
      </c>
      <c r="D565" s="179" t="s">
        <v>612</v>
      </c>
      <c r="E565" s="57" t="s">
        <v>124</v>
      </c>
      <c r="F565" s="12" t="s">
        <v>44</v>
      </c>
      <c r="G565" s="58" t="s">
        <v>125</v>
      </c>
      <c r="H565" s="132">
        <f>-2214-5442</f>
        <v>-7656</v>
      </c>
      <c r="I565" s="57" t="s">
        <v>123</v>
      </c>
      <c r="J565" s="81" t="s">
        <v>67</v>
      </c>
      <c r="K565" s="57" t="s">
        <v>35</v>
      </c>
      <c r="L565" s="57" t="s">
        <v>121</v>
      </c>
      <c r="M565" s="57" t="s">
        <v>122</v>
      </c>
      <c r="N565" s="65"/>
      <c r="O565" s="60" t="s">
        <v>388</v>
      </c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  <c r="AA565" s="30"/>
      <c r="AB565" s="30"/>
      <c r="AC565" s="30"/>
      <c r="AD565" s="30"/>
      <c r="AE565" s="30"/>
      <c r="AF565" s="30"/>
    </row>
    <row r="566" spans="1:32" s="95" customFormat="1" x14ac:dyDescent="0.2">
      <c r="A566" s="6" t="s">
        <v>34</v>
      </c>
      <c r="B566" s="106" t="s">
        <v>65</v>
      </c>
      <c r="C566" s="7" t="s">
        <v>7</v>
      </c>
      <c r="D566" s="77" t="s">
        <v>73</v>
      </c>
      <c r="E566" s="57" t="s">
        <v>136</v>
      </c>
      <c r="F566" s="12" t="s">
        <v>44</v>
      </c>
      <c r="G566" s="58" t="s">
        <v>231</v>
      </c>
      <c r="H566" s="132">
        <v>-2027</v>
      </c>
      <c r="I566" s="57" t="s">
        <v>137</v>
      </c>
      <c r="J566" s="81" t="s">
        <v>71</v>
      </c>
      <c r="K566" s="57" t="s">
        <v>35</v>
      </c>
      <c r="L566" s="57" t="s">
        <v>232</v>
      </c>
      <c r="M566" s="57" t="s">
        <v>136</v>
      </c>
      <c r="N566" s="65"/>
      <c r="O566" s="60" t="s">
        <v>233</v>
      </c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  <c r="AA566" s="30"/>
      <c r="AB566" s="30"/>
      <c r="AC566" s="30"/>
      <c r="AD566" s="30"/>
      <c r="AE566" s="30"/>
      <c r="AF566" s="30"/>
    </row>
    <row r="567" spans="1:32" s="95" customFormat="1" x14ac:dyDescent="0.2">
      <c r="A567" s="6" t="s">
        <v>34</v>
      </c>
      <c r="B567" s="106" t="s">
        <v>65</v>
      </c>
      <c r="C567" s="7" t="s">
        <v>7</v>
      </c>
      <c r="D567" s="179" t="s">
        <v>85</v>
      </c>
      <c r="E567" s="57" t="s">
        <v>136</v>
      </c>
      <c r="F567" s="12" t="s">
        <v>44</v>
      </c>
      <c r="G567" s="58" t="s">
        <v>231</v>
      </c>
      <c r="H567" s="132">
        <v>-478</v>
      </c>
      <c r="I567" s="57" t="s">
        <v>137</v>
      </c>
      <c r="J567" s="81" t="s">
        <v>72</v>
      </c>
      <c r="K567" s="57" t="s">
        <v>35</v>
      </c>
      <c r="L567" s="57" t="s">
        <v>232</v>
      </c>
      <c r="M567" s="57" t="s">
        <v>136</v>
      </c>
      <c r="N567" s="65"/>
      <c r="O567" s="60" t="s">
        <v>233</v>
      </c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  <c r="AA567" s="30"/>
      <c r="AB567" s="30"/>
      <c r="AC567" s="30"/>
      <c r="AD567" s="30"/>
      <c r="AE567" s="30"/>
      <c r="AF567" s="30"/>
    </row>
    <row r="568" spans="1:32" s="95" customFormat="1" ht="25.5" x14ac:dyDescent="0.2">
      <c r="A568" s="6" t="s">
        <v>34</v>
      </c>
      <c r="B568" s="106" t="s">
        <v>65</v>
      </c>
      <c r="C568" s="7" t="s">
        <v>7</v>
      </c>
      <c r="D568" s="77" t="s">
        <v>86</v>
      </c>
      <c r="E568" s="12" t="s">
        <v>108</v>
      </c>
      <c r="F568" s="12" t="s">
        <v>44</v>
      </c>
      <c r="G568" s="12" t="s">
        <v>292</v>
      </c>
      <c r="H568" s="134">
        <v>-44230</v>
      </c>
      <c r="I568" s="6" t="s">
        <v>61</v>
      </c>
      <c r="J568" s="87">
        <v>7200</v>
      </c>
      <c r="K568" s="55" t="s">
        <v>293</v>
      </c>
      <c r="L568" s="55" t="s">
        <v>294</v>
      </c>
      <c r="M568" s="55" t="s">
        <v>95</v>
      </c>
      <c r="N568" s="65"/>
      <c r="O568" s="61" t="s">
        <v>295</v>
      </c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  <c r="AA568" s="30"/>
      <c r="AB568" s="30"/>
      <c r="AC568" s="30"/>
      <c r="AD568" s="30"/>
      <c r="AE568" s="30"/>
      <c r="AF568" s="30"/>
    </row>
    <row r="569" spans="1:32" s="95" customFormat="1" ht="25.5" x14ac:dyDescent="0.2">
      <c r="A569" s="6" t="s">
        <v>34</v>
      </c>
      <c r="B569" s="106" t="s">
        <v>65</v>
      </c>
      <c r="C569" s="7" t="s">
        <v>7</v>
      </c>
      <c r="D569" s="179" t="s">
        <v>613</v>
      </c>
      <c r="E569" s="26" t="s">
        <v>88</v>
      </c>
      <c r="F569" s="26" t="s">
        <v>44</v>
      </c>
      <c r="G569" s="96" t="s">
        <v>323</v>
      </c>
      <c r="H569" s="135">
        <v>-2935</v>
      </c>
      <c r="I569" s="78" t="s">
        <v>159</v>
      </c>
      <c r="J569" s="88" t="s">
        <v>67</v>
      </c>
      <c r="K569" s="78" t="s">
        <v>35</v>
      </c>
      <c r="L569" s="78" t="s">
        <v>324</v>
      </c>
      <c r="M569" s="78" t="s">
        <v>89</v>
      </c>
      <c r="N569" s="65"/>
      <c r="O569" s="60" t="s">
        <v>326</v>
      </c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  <c r="AA569" s="30"/>
      <c r="AB569" s="30"/>
      <c r="AC569" s="30"/>
      <c r="AD569" s="30"/>
      <c r="AE569" s="30"/>
      <c r="AF569" s="30"/>
    </row>
    <row r="570" spans="1:32" s="95" customFormat="1" x14ac:dyDescent="0.2">
      <c r="A570" s="6" t="s">
        <v>34</v>
      </c>
      <c r="B570" s="106" t="s">
        <v>65</v>
      </c>
      <c r="C570" s="7" t="s">
        <v>7</v>
      </c>
      <c r="D570" s="77" t="s">
        <v>614</v>
      </c>
      <c r="E570" s="26" t="s">
        <v>88</v>
      </c>
      <c r="F570" s="26" t="s">
        <v>44</v>
      </c>
      <c r="G570" s="96" t="s">
        <v>327</v>
      </c>
      <c r="H570" s="135">
        <v>-1215</v>
      </c>
      <c r="I570" s="78" t="s">
        <v>61</v>
      </c>
      <c r="J570" s="88" t="s">
        <v>135</v>
      </c>
      <c r="K570" s="78" t="s">
        <v>35</v>
      </c>
      <c r="L570" s="78" t="s">
        <v>328</v>
      </c>
      <c r="M570" s="78" t="s">
        <v>89</v>
      </c>
      <c r="N570" s="65"/>
      <c r="O570" s="60" t="s">
        <v>329</v>
      </c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  <c r="AA570" s="30"/>
      <c r="AB570" s="30"/>
      <c r="AC570" s="30"/>
      <c r="AD570" s="30"/>
      <c r="AE570" s="30"/>
      <c r="AF570" s="30"/>
    </row>
    <row r="571" spans="1:32" s="95" customFormat="1" x14ac:dyDescent="0.2">
      <c r="A571" s="6" t="s">
        <v>34</v>
      </c>
      <c r="B571" s="106" t="s">
        <v>65</v>
      </c>
      <c r="C571" s="7" t="s">
        <v>7</v>
      </c>
      <c r="D571" s="179" t="s">
        <v>615</v>
      </c>
      <c r="E571" s="26" t="s">
        <v>68</v>
      </c>
      <c r="F571" s="26" t="s">
        <v>44</v>
      </c>
      <c r="G571" s="96" t="s">
        <v>445</v>
      </c>
      <c r="H571" s="117">
        <v>-113</v>
      </c>
      <c r="I571" s="78" t="s">
        <v>392</v>
      </c>
      <c r="J571" s="88" t="s">
        <v>71</v>
      </c>
      <c r="K571" s="78" t="s">
        <v>35</v>
      </c>
      <c r="L571" s="78" t="s">
        <v>393</v>
      </c>
      <c r="M571" s="78" t="s">
        <v>94</v>
      </c>
      <c r="N571" s="65"/>
      <c r="O571" s="60" t="s">
        <v>400</v>
      </c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  <c r="AA571" s="30"/>
      <c r="AB571" s="30"/>
      <c r="AC571" s="30"/>
      <c r="AD571" s="30"/>
      <c r="AE571" s="30"/>
      <c r="AF571" s="30"/>
    </row>
    <row r="572" spans="1:32" s="95" customFormat="1" x14ac:dyDescent="0.2">
      <c r="A572" s="6" t="s">
        <v>34</v>
      </c>
      <c r="B572" s="106" t="s">
        <v>65</v>
      </c>
      <c r="C572" s="7" t="s">
        <v>7</v>
      </c>
      <c r="D572" s="77" t="s">
        <v>616</v>
      </c>
      <c r="E572" s="26" t="s">
        <v>68</v>
      </c>
      <c r="F572" s="26" t="s">
        <v>44</v>
      </c>
      <c r="G572" s="96" t="s">
        <v>445</v>
      </c>
      <c r="H572" s="117">
        <v>-30</v>
      </c>
      <c r="I572" s="78" t="s">
        <v>392</v>
      </c>
      <c r="J572" s="88" t="s">
        <v>72</v>
      </c>
      <c r="K572" s="78" t="s">
        <v>35</v>
      </c>
      <c r="L572" s="78" t="s">
        <v>393</v>
      </c>
      <c r="M572" s="78" t="s">
        <v>94</v>
      </c>
      <c r="N572" s="65"/>
      <c r="O572" s="60" t="s">
        <v>400</v>
      </c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  <c r="AA572" s="30"/>
      <c r="AB572" s="30"/>
      <c r="AC572" s="30"/>
      <c r="AD572" s="30"/>
      <c r="AE572" s="30"/>
      <c r="AF572" s="30"/>
    </row>
    <row r="573" spans="1:32" s="95" customFormat="1" x14ac:dyDescent="0.2">
      <c r="A573" s="6" t="s">
        <v>34</v>
      </c>
      <c r="B573" s="106" t="s">
        <v>65</v>
      </c>
      <c r="C573" s="7" t="s">
        <v>7</v>
      </c>
      <c r="D573" s="179" t="s">
        <v>617</v>
      </c>
      <c r="E573" s="26" t="s">
        <v>68</v>
      </c>
      <c r="F573" s="26" t="s">
        <v>44</v>
      </c>
      <c r="G573" s="96" t="s">
        <v>445</v>
      </c>
      <c r="H573" s="117">
        <v>-249</v>
      </c>
      <c r="I573" s="78" t="s">
        <v>392</v>
      </c>
      <c r="J573" s="88" t="s">
        <v>67</v>
      </c>
      <c r="K573" s="78" t="s">
        <v>35</v>
      </c>
      <c r="L573" s="78" t="s">
        <v>393</v>
      </c>
      <c r="M573" s="78" t="s">
        <v>94</v>
      </c>
      <c r="N573" s="65"/>
      <c r="O573" s="60" t="s">
        <v>400</v>
      </c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  <c r="AA573" s="30"/>
      <c r="AB573" s="30"/>
      <c r="AC573" s="30"/>
      <c r="AD573" s="30"/>
      <c r="AE573" s="30"/>
      <c r="AF573" s="30"/>
    </row>
    <row r="574" spans="1:32" s="95" customFormat="1" ht="25.5" x14ac:dyDescent="0.2">
      <c r="A574" s="6" t="s">
        <v>34</v>
      </c>
      <c r="B574" s="106" t="s">
        <v>65</v>
      </c>
      <c r="C574" s="7" t="s">
        <v>7</v>
      </c>
      <c r="D574" s="77" t="s">
        <v>618</v>
      </c>
      <c r="E574" s="26" t="s">
        <v>68</v>
      </c>
      <c r="F574" s="26" t="s">
        <v>44</v>
      </c>
      <c r="G574" s="96" t="s">
        <v>394</v>
      </c>
      <c r="H574" s="117">
        <v>-538</v>
      </c>
      <c r="I574" s="78" t="s">
        <v>392</v>
      </c>
      <c r="J574" s="88" t="s">
        <v>71</v>
      </c>
      <c r="K574" s="78" t="s">
        <v>35</v>
      </c>
      <c r="L574" s="78" t="s">
        <v>395</v>
      </c>
      <c r="M574" s="78" t="s">
        <v>94</v>
      </c>
      <c r="N574" s="65"/>
      <c r="O574" s="60" t="s">
        <v>400</v>
      </c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  <c r="AA574" s="30"/>
      <c r="AB574" s="30"/>
      <c r="AC574" s="30"/>
      <c r="AD574" s="30"/>
      <c r="AE574" s="30"/>
      <c r="AF574" s="30"/>
    </row>
    <row r="575" spans="1:32" s="95" customFormat="1" ht="25.5" x14ac:dyDescent="0.2">
      <c r="A575" s="6" t="s">
        <v>34</v>
      </c>
      <c r="B575" s="106" t="s">
        <v>65</v>
      </c>
      <c r="C575" s="7" t="s">
        <v>7</v>
      </c>
      <c r="D575" s="179" t="s">
        <v>619</v>
      </c>
      <c r="E575" s="26" t="s">
        <v>68</v>
      </c>
      <c r="F575" s="26" t="s">
        <v>44</v>
      </c>
      <c r="G575" s="96" t="s">
        <v>394</v>
      </c>
      <c r="H575" s="117">
        <v>-30</v>
      </c>
      <c r="I575" s="78" t="s">
        <v>392</v>
      </c>
      <c r="J575" s="88" t="s">
        <v>72</v>
      </c>
      <c r="K575" s="78" t="s">
        <v>35</v>
      </c>
      <c r="L575" s="78" t="s">
        <v>395</v>
      </c>
      <c r="M575" s="78" t="s">
        <v>94</v>
      </c>
      <c r="N575" s="65"/>
      <c r="O575" s="60" t="s">
        <v>400</v>
      </c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  <c r="AA575" s="30"/>
      <c r="AB575" s="30"/>
      <c r="AC575" s="30"/>
      <c r="AD575" s="30"/>
      <c r="AE575" s="30"/>
      <c r="AF575" s="30"/>
    </row>
    <row r="576" spans="1:32" s="95" customFormat="1" x14ac:dyDescent="0.2">
      <c r="A576" s="6" t="s">
        <v>34</v>
      </c>
      <c r="B576" s="106" t="s">
        <v>65</v>
      </c>
      <c r="C576" s="7" t="s">
        <v>7</v>
      </c>
      <c r="D576" s="77" t="s">
        <v>620</v>
      </c>
      <c r="E576" s="26" t="s">
        <v>68</v>
      </c>
      <c r="F576" s="26" t="s">
        <v>44</v>
      </c>
      <c r="G576" s="96" t="s">
        <v>396</v>
      </c>
      <c r="H576" s="117">
        <v>-1020</v>
      </c>
      <c r="I576" s="78" t="s">
        <v>392</v>
      </c>
      <c r="J576" s="88" t="s">
        <v>67</v>
      </c>
      <c r="K576" s="78" t="s">
        <v>35</v>
      </c>
      <c r="L576" s="78" t="s">
        <v>397</v>
      </c>
      <c r="M576" s="78" t="s">
        <v>94</v>
      </c>
      <c r="N576" s="65"/>
      <c r="O576" s="60" t="s">
        <v>400</v>
      </c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  <c r="AA576" s="30"/>
      <c r="AB576" s="30"/>
      <c r="AC576" s="30"/>
      <c r="AD576" s="30"/>
      <c r="AE576" s="30"/>
      <c r="AF576" s="30"/>
    </row>
    <row r="577" spans="1:32" s="95" customFormat="1" x14ac:dyDescent="0.2">
      <c r="A577" s="6" t="s">
        <v>34</v>
      </c>
      <c r="B577" s="106" t="s">
        <v>65</v>
      </c>
      <c r="C577" s="7" t="s">
        <v>7</v>
      </c>
      <c r="D577" s="179" t="s">
        <v>621</v>
      </c>
      <c r="E577" s="26" t="s">
        <v>68</v>
      </c>
      <c r="F577" s="26" t="s">
        <v>44</v>
      </c>
      <c r="G577" s="96" t="s">
        <v>396</v>
      </c>
      <c r="H577" s="117">
        <v>-220</v>
      </c>
      <c r="I577" s="78" t="s">
        <v>392</v>
      </c>
      <c r="J577" s="88" t="s">
        <v>70</v>
      </c>
      <c r="K577" s="78" t="s">
        <v>35</v>
      </c>
      <c r="L577" s="78" t="s">
        <v>397</v>
      </c>
      <c r="M577" s="78" t="s">
        <v>94</v>
      </c>
      <c r="N577" s="65"/>
      <c r="O577" s="60" t="s">
        <v>400</v>
      </c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  <c r="AA577" s="30"/>
      <c r="AB577" s="30"/>
      <c r="AC577" s="30"/>
      <c r="AD577" s="30"/>
      <c r="AE577" s="30"/>
      <c r="AF577" s="30"/>
    </row>
    <row r="578" spans="1:32" s="95" customFormat="1" x14ac:dyDescent="0.2">
      <c r="A578" s="6" t="s">
        <v>34</v>
      </c>
      <c r="B578" s="106" t="s">
        <v>65</v>
      </c>
      <c r="C578" s="7" t="s">
        <v>7</v>
      </c>
      <c r="D578" s="77" t="s">
        <v>622</v>
      </c>
      <c r="E578" s="26" t="s">
        <v>68</v>
      </c>
      <c r="F578" s="26" t="s">
        <v>44</v>
      </c>
      <c r="G578" s="96" t="s">
        <v>398</v>
      </c>
      <c r="H578" s="117">
        <v>-1800</v>
      </c>
      <c r="I578" s="78" t="s">
        <v>392</v>
      </c>
      <c r="J578" s="88" t="s">
        <v>67</v>
      </c>
      <c r="K578" s="78" t="s">
        <v>35</v>
      </c>
      <c r="L578" s="78" t="s">
        <v>399</v>
      </c>
      <c r="M578" s="78" t="s">
        <v>94</v>
      </c>
      <c r="N578" s="65"/>
      <c r="O578" s="60" t="s">
        <v>400</v>
      </c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  <c r="AA578" s="30"/>
      <c r="AB578" s="30"/>
      <c r="AC578" s="30"/>
      <c r="AD578" s="30"/>
      <c r="AE578" s="30"/>
      <c r="AF578" s="30"/>
    </row>
    <row r="579" spans="1:32" s="95" customFormat="1" x14ac:dyDescent="0.2">
      <c r="A579" s="6" t="s">
        <v>34</v>
      </c>
      <c r="B579" s="106" t="s">
        <v>65</v>
      </c>
      <c r="C579" s="7" t="s">
        <v>7</v>
      </c>
      <c r="D579" s="179" t="s">
        <v>623</v>
      </c>
      <c r="E579" s="57" t="s">
        <v>136</v>
      </c>
      <c r="F579" s="12" t="s">
        <v>44</v>
      </c>
      <c r="G579" s="58" t="s">
        <v>408</v>
      </c>
      <c r="H579" s="93">
        <v>-3600</v>
      </c>
      <c r="I579" s="57" t="s">
        <v>409</v>
      </c>
      <c r="J579" s="81" t="s">
        <v>67</v>
      </c>
      <c r="K579" s="57" t="s">
        <v>35</v>
      </c>
      <c r="L579" s="57" t="s">
        <v>145</v>
      </c>
      <c r="M579" s="57" t="s">
        <v>138</v>
      </c>
      <c r="N579" s="65"/>
      <c r="O579" s="60" t="s">
        <v>410</v>
      </c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  <c r="AA579" s="30"/>
      <c r="AB579" s="30"/>
      <c r="AC579" s="30"/>
      <c r="AD579" s="30"/>
      <c r="AE579" s="30"/>
      <c r="AF579" s="30"/>
    </row>
    <row r="580" spans="1:32" s="95" customFormat="1" x14ac:dyDescent="0.2">
      <c r="A580" s="6" t="s">
        <v>34</v>
      </c>
      <c r="B580" s="106" t="s">
        <v>65</v>
      </c>
      <c r="C580" s="7" t="s">
        <v>7</v>
      </c>
      <c r="D580" s="77" t="s">
        <v>624</v>
      </c>
      <c r="E580" s="57" t="s">
        <v>128</v>
      </c>
      <c r="F580" s="12" t="s">
        <v>44</v>
      </c>
      <c r="G580" s="58" t="s">
        <v>417</v>
      </c>
      <c r="H580" s="93">
        <v>-1621.5</v>
      </c>
      <c r="I580" s="57" t="s">
        <v>419</v>
      </c>
      <c r="J580" s="81" t="s">
        <v>71</v>
      </c>
      <c r="K580" s="57" t="s">
        <v>35</v>
      </c>
      <c r="L580" s="57" t="s">
        <v>130</v>
      </c>
      <c r="M580" s="57" t="s">
        <v>131</v>
      </c>
      <c r="N580" s="65"/>
      <c r="O580" s="60" t="s">
        <v>418</v>
      </c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  <c r="AA580" s="30"/>
      <c r="AB580" s="30"/>
      <c r="AC580" s="30"/>
      <c r="AD580" s="30"/>
      <c r="AE580" s="30"/>
      <c r="AF580" s="30"/>
    </row>
    <row r="581" spans="1:32" s="95" customFormat="1" x14ac:dyDescent="0.2">
      <c r="A581" s="6" t="s">
        <v>34</v>
      </c>
      <c r="B581" s="106" t="s">
        <v>65</v>
      </c>
      <c r="C581" s="7" t="s">
        <v>7</v>
      </c>
      <c r="D581" s="179" t="s">
        <v>625</v>
      </c>
      <c r="E581" s="57" t="s">
        <v>128</v>
      </c>
      <c r="F581" s="12" t="s">
        <v>44</v>
      </c>
      <c r="G581" s="58" t="s">
        <v>417</v>
      </c>
      <c r="H581" s="93">
        <v>-382.51</v>
      </c>
      <c r="I581" s="57" t="s">
        <v>419</v>
      </c>
      <c r="J581" s="81" t="s">
        <v>72</v>
      </c>
      <c r="K581" s="57" t="s">
        <v>35</v>
      </c>
      <c r="L581" s="57" t="s">
        <v>130</v>
      </c>
      <c r="M581" s="57" t="s">
        <v>131</v>
      </c>
      <c r="N581" s="65"/>
      <c r="O581" s="60" t="s">
        <v>418</v>
      </c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  <c r="AA581" s="30"/>
      <c r="AB581" s="30"/>
      <c r="AC581" s="30"/>
      <c r="AD581" s="30"/>
      <c r="AE581" s="30"/>
      <c r="AF581" s="30"/>
    </row>
    <row r="582" spans="1:32" s="95" customFormat="1" ht="25.5" x14ac:dyDescent="0.2">
      <c r="A582" s="6"/>
      <c r="B582" s="106"/>
      <c r="C582" s="7"/>
      <c r="D582" s="77" t="s">
        <v>352</v>
      </c>
      <c r="E582" s="57" t="s">
        <v>201</v>
      </c>
      <c r="F582" s="12" t="s">
        <v>368</v>
      </c>
      <c r="G582" s="58" t="s">
        <v>443</v>
      </c>
      <c r="H582" s="93">
        <v>-219971</v>
      </c>
      <c r="I582" s="57"/>
      <c r="J582" s="81">
        <v>5200</v>
      </c>
      <c r="K582" s="57"/>
      <c r="L582" s="57"/>
      <c r="M582" s="57"/>
      <c r="N582" s="65"/>
      <c r="O582" s="60" t="s">
        <v>444</v>
      </c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  <c r="AA582" s="30"/>
      <c r="AB582" s="30"/>
      <c r="AC582" s="30"/>
      <c r="AD582" s="30"/>
      <c r="AE582" s="30"/>
      <c r="AF582" s="30"/>
    </row>
    <row r="583" spans="1:32" s="95" customFormat="1" ht="25.5" x14ac:dyDescent="0.2">
      <c r="A583" s="6"/>
      <c r="B583" s="106"/>
      <c r="C583" s="7"/>
      <c r="D583" s="179" t="s">
        <v>626</v>
      </c>
      <c r="E583" s="12" t="s">
        <v>455</v>
      </c>
      <c r="F583" s="12" t="s">
        <v>368</v>
      </c>
      <c r="G583" s="12" t="s">
        <v>456</v>
      </c>
      <c r="H583" s="173">
        <v>-3125</v>
      </c>
      <c r="I583" s="170"/>
      <c r="J583" s="171">
        <v>1100</v>
      </c>
      <c r="K583" s="55"/>
      <c r="L583" s="55"/>
      <c r="M583" s="55"/>
      <c r="N583" s="65" t="s">
        <v>411</v>
      </c>
      <c r="O583" s="172" t="s">
        <v>458</v>
      </c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  <c r="AA583" s="30"/>
      <c r="AB583" s="30"/>
      <c r="AC583" s="30"/>
      <c r="AD583" s="30"/>
      <c r="AE583" s="30"/>
      <c r="AF583" s="30"/>
    </row>
    <row r="584" spans="1:32" s="150" customFormat="1" ht="25.5" x14ac:dyDescent="0.2">
      <c r="A584" s="6"/>
      <c r="B584" s="106"/>
      <c r="C584" s="7"/>
      <c r="D584" s="77" t="s">
        <v>627</v>
      </c>
      <c r="E584" s="12" t="s">
        <v>455</v>
      </c>
      <c r="F584" s="12" t="s">
        <v>368</v>
      </c>
      <c r="G584" s="12" t="s">
        <v>456</v>
      </c>
      <c r="H584" s="173">
        <v>-737</v>
      </c>
      <c r="I584" s="170"/>
      <c r="J584" s="171">
        <v>1200</v>
      </c>
      <c r="K584" s="55"/>
      <c r="L584" s="55"/>
      <c r="M584" s="55"/>
      <c r="N584" s="65" t="s">
        <v>411</v>
      </c>
      <c r="O584" s="172" t="s">
        <v>458</v>
      </c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  <c r="AA584" s="30"/>
      <c r="AB584" s="30"/>
      <c r="AC584" s="30"/>
      <c r="AD584" s="30"/>
      <c r="AE584" s="30"/>
      <c r="AF584" s="30"/>
    </row>
    <row r="585" spans="1:32" s="150" customFormat="1" ht="25.5" x14ac:dyDescent="0.2">
      <c r="A585" s="6"/>
      <c r="B585" s="106"/>
      <c r="C585" s="7"/>
      <c r="D585" s="179" t="s">
        <v>628</v>
      </c>
      <c r="E585" s="12" t="s">
        <v>455</v>
      </c>
      <c r="F585" s="12" t="s">
        <v>368</v>
      </c>
      <c r="G585" s="12" t="s">
        <v>456</v>
      </c>
      <c r="H585" s="173">
        <v>-15</v>
      </c>
      <c r="I585" s="170"/>
      <c r="J585" s="171">
        <v>2200</v>
      </c>
      <c r="K585" s="55"/>
      <c r="L585" s="55"/>
      <c r="M585" s="55"/>
      <c r="N585" s="65" t="s">
        <v>411</v>
      </c>
      <c r="O585" s="172" t="s">
        <v>458</v>
      </c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  <c r="AA585" s="30"/>
      <c r="AB585" s="30"/>
      <c r="AC585" s="30"/>
      <c r="AD585" s="30"/>
      <c r="AE585" s="30"/>
      <c r="AF585" s="30"/>
    </row>
    <row r="586" spans="1:32" s="150" customFormat="1" ht="25.5" x14ac:dyDescent="0.2">
      <c r="A586" s="6"/>
      <c r="B586" s="106"/>
      <c r="C586" s="7"/>
      <c r="D586" s="77" t="s">
        <v>629</v>
      </c>
      <c r="E586" s="12" t="s">
        <v>455</v>
      </c>
      <c r="F586" s="12" t="s">
        <v>368</v>
      </c>
      <c r="G586" s="12" t="s">
        <v>456</v>
      </c>
      <c r="H586" s="173">
        <v>-850</v>
      </c>
      <c r="I586" s="170"/>
      <c r="J586" s="171">
        <v>2300</v>
      </c>
      <c r="K586" s="55"/>
      <c r="L586" s="55"/>
      <c r="M586" s="55"/>
      <c r="N586" s="65" t="s">
        <v>411</v>
      </c>
      <c r="O586" s="172" t="s">
        <v>458</v>
      </c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  <c r="AA586" s="30"/>
      <c r="AB586" s="30"/>
      <c r="AC586" s="30"/>
      <c r="AD586" s="30"/>
      <c r="AE586" s="30"/>
      <c r="AF586" s="30"/>
    </row>
    <row r="587" spans="1:32" s="150" customFormat="1" ht="25.5" x14ac:dyDescent="0.2">
      <c r="A587" s="6"/>
      <c r="B587" s="106"/>
      <c r="C587" s="7"/>
      <c r="D587" s="179" t="s">
        <v>630</v>
      </c>
      <c r="E587" s="12" t="s">
        <v>204</v>
      </c>
      <c r="F587" s="12" t="s">
        <v>368</v>
      </c>
      <c r="G587" s="12" t="s">
        <v>457</v>
      </c>
      <c r="H587" s="173">
        <v>-1958</v>
      </c>
      <c r="I587" s="170"/>
      <c r="J587" s="171">
        <v>1100</v>
      </c>
      <c r="K587" s="55"/>
      <c r="L587" s="55"/>
      <c r="M587" s="55"/>
      <c r="N587" s="65" t="s">
        <v>411</v>
      </c>
      <c r="O587" s="172" t="s">
        <v>458</v>
      </c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  <c r="AA587" s="30"/>
      <c r="AB587" s="30"/>
      <c r="AC587" s="30"/>
      <c r="AD587" s="30"/>
      <c r="AE587" s="30"/>
      <c r="AF587" s="30"/>
    </row>
    <row r="588" spans="1:32" s="150" customFormat="1" ht="25.5" x14ac:dyDescent="0.2">
      <c r="A588" s="6"/>
      <c r="B588" s="106"/>
      <c r="C588" s="7"/>
      <c r="D588" s="77" t="s">
        <v>631</v>
      </c>
      <c r="E588" s="12" t="s">
        <v>204</v>
      </c>
      <c r="F588" s="12" t="s">
        <v>368</v>
      </c>
      <c r="G588" s="12" t="s">
        <v>457</v>
      </c>
      <c r="H588" s="173">
        <v>-5000</v>
      </c>
      <c r="I588" s="170"/>
      <c r="J588" s="171">
        <v>1100</v>
      </c>
      <c r="K588" s="55"/>
      <c r="L588" s="55"/>
      <c r="M588" s="55"/>
      <c r="N588" s="65" t="s">
        <v>411</v>
      </c>
      <c r="O588" s="172" t="s">
        <v>459</v>
      </c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  <c r="AA588" s="30"/>
      <c r="AB588" s="30"/>
      <c r="AC588" s="30"/>
      <c r="AD588" s="30"/>
      <c r="AE588" s="30"/>
      <c r="AF588" s="30"/>
    </row>
    <row r="589" spans="1:32" s="150" customFormat="1" ht="25.5" x14ac:dyDescent="0.2">
      <c r="A589" s="6"/>
      <c r="B589" s="106"/>
      <c r="C589" s="7"/>
      <c r="D589" s="179" t="s">
        <v>632</v>
      </c>
      <c r="E589" s="12" t="s">
        <v>204</v>
      </c>
      <c r="F589" s="12" t="s">
        <v>368</v>
      </c>
      <c r="G589" s="12" t="s">
        <v>457</v>
      </c>
      <c r="H589" s="173">
        <v>-1178</v>
      </c>
      <c r="I589" s="170"/>
      <c r="J589" s="171">
        <v>1200</v>
      </c>
      <c r="K589" s="55"/>
      <c r="L589" s="55"/>
      <c r="M589" s="55"/>
      <c r="N589" s="65" t="s">
        <v>411</v>
      </c>
      <c r="O589" s="172" t="s">
        <v>459</v>
      </c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  <c r="AA589" s="30"/>
      <c r="AB589" s="30"/>
      <c r="AC589" s="30"/>
      <c r="AD589" s="30"/>
      <c r="AE589" s="30"/>
      <c r="AF589" s="30"/>
    </row>
    <row r="590" spans="1:32" s="150" customFormat="1" ht="25.5" x14ac:dyDescent="0.2">
      <c r="A590" s="6"/>
      <c r="B590" s="106"/>
      <c r="C590" s="7"/>
      <c r="D590" s="77" t="s">
        <v>633</v>
      </c>
      <c r="E590" s="12" t="s">
        <v>447</v>
      </c>
      <c r="F590" s="12" t="s">
        <v>368</v>
      </c>
      <c r="G590" s="12" t="s">
        <v>448</v>
      </c>
      <c r="H590" s="173">
        <v>-3300</v>
      </c>
      <c r="I590" s="170"/>
      <c r="J590" s="171">
        <v>1100</v>
      </c>
      <c r="K590" s="55"/>
      <c r="L590" s="55"/>
      <c r="M590" s="55"/>
      <c r="N590" s="65" t="s">
        <v>411</v>
      </c>
      <c r="O590" s="56" t="s">
        <v>460</v>
      </c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  <c r="AA590" s="30"/>
      <c r="AB590" s="30"/>
      <c r="AC590" s="30"/>
      <c r="AD590" s="30"/>
      <c r="AE590" s="30"/>
      <c r="AF590" s="30"/>
    </row>
    <row r="591" spans="1:32" s="150" customFormat="1" ht="25.5" x14ac:dyDescent="0.2">
      <c r="A591" s="6"/>
      <c r="B591" s="106"/>
      <c r="C591" s="7"/>
      <c r="D591" s="179" t="s">
        <v>634</v>
      </c>
      <c r="E591" s="12" t="s">
        <v>447</v>
      </c>
      <c r="F591" s="12" t="s">
        <v>368</v>
      </c>
      <c r="G591" s="12" t="s">
        <v>461</v>
      </c>
      <c r="H591" s="173">
        <v>-3300</v>
      </c>
      <c r="I591" s="170"/>
      <c r="J591" s="171">
        <v>1100</v>
      </c>
      <c r="K591" s="55"/>
      <c r="L591" s="55"/>
      <c r="M591" s="55"/>
      <c r="N591" s="65" t="s">
        <v>411</v>
      </c>
      <c r="O591" s="172" t="s">
        <v>462</v>
      </c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  <c r="AA591" s="30"/>
      <c r="AB591" s="30"/>
      <c r="AC591" s="30"/>
      <c r="AD591" s="30"/>
      <c r="AE591" s="30"/>
      <c r="AF591" s="30"/>
    </row>
    <row r="592" spans="1:32" s="150" customFormat="1" ht="25.5" x14ac:dyDescent="0.2">
      <c r="A592" s="6"/>
      <c r="B592" s="106"/>
      <c r="C592" s="7"/>
      <c r="D592" s="77" t="s">
        <v>635</v>
      </c>
      <c r="E592" s="12" t="s">
        <v>447</v>
      </c>
      <c r="F592" s="12" t="s">
        <v>368</v>
      </c>
      <c r="G592" s="12" t="s">
        <v>461</v>
      </c>
      <c r="H592" s="173">
        <v>-1557</v>
      </c>
      <c r="I592" s="170"/>
      <c r="J592" s="171">
        <v>1200</v>
      </c>
      <c r="K592" s="55"/>
      <c r="L592" s="55"/>
      <c r="M592" s="55"/>
      <c r="N592" s="65" t="s">
        <v>411</v>
      </c>
      <c r="O592" s="172" t="s">
        <v>462</v>
      </c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  <c r="AA592" s="30"/>
      <c r="AB592" s="30"/>
      <c r="AC592" s="30"/>
      <c r="AD592" s="30"/>
      <c r="AE592" s="30"/>
      <c r="AF592" s="30"/>
    </row>
    <row r="593" spans="1:32" s="150" customFormat="1" ht="25.5" x14ac:dyDescent="0.2">
      <c r="A593" s="6"/>
      <c r="B593" s="106"/>
      <c r="C593" s="7"/>
      <c r="D593" s="179" t="s">
        <v>636</v>
      </c>
      <c r="E593" s="57" t="s">
        <v>404</v>
      </c>
      <c r="F593" s="12" t="s">
        <v>472</v>
      </c>
      <c r="G593" s="58" t="s">
        <v>477</v>
      </c>
      <c r="H593" s="93">
        <v>-988</v>
      </c>
      <c r="I593" s="57"/>
      <c r="J593" s="171">
        <v>1100</v>
      </c>
      <c r="K593" s="57"/>
      <c r="L593" s="57"/>
      <c r="M593" s="57"/>
      <c r="N593" s="65"/>
      <c r="O593" s="172" t="s">
        <v>478</v>
      </c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  <c r="AA593" s="30"/>
      <c r="AB593" s="30"/>
      <c r="AC593" s="30"/>
      <c r="AD593" s="30"/>
      <c r="AE593" s="30"/>
      <c r="AF593" s="30"/>
    </row>
    <row r="594" spans="1:32" s="150" customFormat="1" ht="25.5" x14ac:dyDescent="0.2">
      <c r="A594" s="6"/>
      <c r="B594" s="106"/>
      <c r="C594" s="7"/>
      <c r="D594" s="77" t="s">
        <v>637</v>
      </c>
      <c r="E594" s="57" t="s">
        <v>404</v>
      </c>
      <c r="F594" s="12" t="s">
        <v>472</v>
      </c>
      <c r="G594" s="58" t="s">
        <v>477</v>
      </c>
      <c r="H594" s="93">
        <v>-233</v>
      </c>
      <c r="I594" s="57"/>
      <c r="J594" s="171">
        <v>1200</v>
      </c>
      <c r="K594" s="57"/>
      <c r="L594" s="57"/>
      <c r="M594" s="57"/>
      <c r="N594" s="65"/>
      <c r="O594" s="172" t="s">
        <v>478</v>
      </c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  <c r="AA594" s="30"/>
      <c r="AB594" s="30"/>
      <c r="AC594" s="30"/>
      <c r="AD594" s="30"/>
      <c r="AE594" s="30"/>
      <c r="AF594" s="30"/>
    </row>
    <row r="595" spans="1:32" s="150" customFormat="1" ht="25.5" x14ac:dyDescent="0.2">
      <c r="A595" s="6"/>
      <c r="B595" s="106"/>
      <c r="C595" s="7"/>
      <c r="D595" s="179" t="s">
        <v>638</v>
      </c>
      <c r="E595" s="57" t="s">
        <v>134</v>
      </c>
      <c r="F595" s="12" t="s">
        <v>375</v>
      </c>
      <c r="G595" s="58" t="s">
        <v>495</v>
      </c>
      <c r="H595" s="93">
        <v>-4704</v>
      </c>
      <c r="I595" s="57"/>
      <c r="J595" s="171">
        <v>1100</v>
      </c>
      <c r="K595" s="57"/>
      <c r="L595" s="57"/>
      <c r="M595" s="57"/>
      <c r="N595" s="65"/>
      <c r="O595" s="172" t="s">
        <v>496</v>
      </c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  <c r="AA595" s="30"/>
      <c r="AB595" s="30"/>
      <c r="AC595" s="30"/>
      <c r="AD595" s="30"/>
      <c r="AE595" s="30"/>
      <c r="AF595" s="30"/>
    </row>
    <row r="596" spans="1:32" s="150" customFormat="1" ht="25.5" x14ac:dyDescent="0.2">
      <c r="A596" s="6"/>
      <c r="B596" s="106"/>
      <c r="C596" s="7"/>
      <c r="D596" s="77" t="s">
        <v>639</v>
      </c>
      <c r="E596" s="57" t="s">
        <v>134</v>
      </c>
      <c r="F596" s="12" t="s">
        <v>375</v>
      </c>
      <c r="G596" s="58" t="s">
        <v>495</v>
      </c>
      <c r="H596" s="93">
        <v>-1110</v>
      </c>
      <c r="I596" s="57"/>
      <c r="J596" s="171">
        <v>1200</v>
      </c>
      <c r="K596" s="57"/>
      <c r="L596" s="57"/>
      <c r="M596" s="57"/>
      <c r="N596" s="65"/>
      <c r="O596" s="172" t="s">
        <v>496</v>
      </c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  <c r="AA596" s="30"/>
      <c r="AB596" s="30"/>
      <c r="AC596" s="30"/>
      <c r="AD596" s="30"/>
      <c r="AE596" s="30"/>
      <c r="AF596" s="30"/>
    </row>
    <row r="597" spans="1:32" s="95" customFormat="1" ht="25.5" x14ac:dyDescent="0.2">
      <c r="A597" s="6" t="s">
        <v>34</v>
      </c>
      <c r="B597" s="106" t="s">
        <v>65</v>
      </c>
      <c r="C597" s="7" t="s">
        <v>7</v>
      </c>
      <c r="D597" s="179" t="s">
        <v>640</v>
      </c>
      <c r="E597" s="57" t="s">
        <v>124</v>
      </c>
      <c r="F597" s="12" t="s">
        <v>44</v>
      </c>
      <c r="G597" s="58" t="s">
        <v>523</v>
      </c>
      <c r="H597" s="93">
        <f>-908-726</f>
        <v>-1634</v>
      </c>
      <c r="I597" s="57" t="s">
        <v>61</v>
      </c>
      <c r="J597" s="81" t="s">
        <v>67</v>
      </c>
      <c r="K597" s="57" t="s">
        <v>35</v>
      </c>
      <c r="L597" s="57" t="s">
        <v>524</v>
      </c>
      <c r="M597" s="57" t="s">
        <v>122</v>
      </c>
      <c r="N597" s="65"/>
      <c r="O597" s="60" t="s">
        <v>552</v>
      </c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  <c r="AA597" s="30"/>
      <c r="AB597" s="30"/>
      <c r="AC597" s="30"/>
      <c r="AD597" s="30"/>
      <c r="AE597" s="30"/>
      <c r="AF597" s="30"/>
    </row>
    <row r="598" spans="1:32" s="150" customFormat="1" ht="25.5" x14ac:dyDescent="0.2">
      <c r="A598" s="6" t="s">
        <v>34</v>
      </c>
      <c r="B598" s="106" t="s">
        <v>65</v>
      </c>
      <c r="C598" s="7" t="s">
        <v>7</v>
      </c>
      <c r="D598" s="77" t="s">
        <v>641</v>
      </c>
      <c r="E598" s="57" t="s">
        <v>68</v>
      </c>
      <c r="F598" s="12" t="s">
        <v>44</v>
      </c>
      <c r="G598" s="58" t="s">
        <v>527</v>
      </c>
      <c r="H598" s="93">
        <v>-3846</v>
      </c>
      <c r="I598" s="57" t="s">
        <v>177</v>
      </c>
      <c r="J598" s="81" t="s">
        <v>67</v>
      </c>
      <c r="K598" s="57" t="s">
        <v>35</v>
      </c>
      <c r="L598" s="57" t="s">
        <v>528</v>
      </c>
      <c r="M598" s="57" t="s">
        <v>94</v>
      </c>
      <c r="N598" s="65"/>
      <c r="O598" s="60" t="s">
        <v>529</v>
      </c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  <c r="AA598" s="30"/>
      <c r="AB598" s="30"/>
      <c r="AC598" s="30"/>
      <c r="AD598" s="30"/>
      <c r="AE598" s="30"/>
      <c r="AF598" s="30"/>
    </row>
    <row r="599" spans="1:32" s="150" customFormat="1" ht="25.5" x14ac:dyDescent="0.2">
      <c r="A599" s="6" t="s">
        <v>34</v>
      </c>
      <c r="B599" s="106" t="s">
        <v>65</v>
      </c>
      <c r="C599" s="7" t="s">
        <v>7</v>
      </c>
      <c r="D599" s="179" t="s">
        <v>642</v>
      </c>
      <c r="E599" s="57" t="s">
        <v>68</v>
      </c>
      <c r="F599" s="12" t="s">
        <v>44</v>
      </c>
      <c r="G599" s="58" t="s">
        <v>527</v>
      </c>
      <c r="H599" s="93">
        <v>-2500</v>
      </c>
      <c r="I599" s="57" t="s">
        <v>177</v>
      </c>
      <c r="J599" s="81" t="s">
        <v>70</v>
      </c>
      <c r="K599" s="57" t="s">
        <v>35</v>
      </c>
      <c r="L599" s="57" t="s">
        <v>146</v>
      </c>
      <c r="M599" s="57" t="s">
        <v>120</v>
      </c>
      <c r="N599" s="65"/>
      <c r="O599" s="60" t="s">
        <v>534</v>
      </c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  <c r="AA599" s="30"/>
      <c r="AB599" s="30"/>
      <c r="AC599" s="30"/>
      <c r="AD599" s="30"/>
      <c r="AE599" s="30"/>
      <c r="AF599" s="30"/>
    </row>
    <row r="600" spans="1:32" s="150" customFormat="1" x14ac:dyDescent="0.2">
      <c r="A600" s="6" t="s">
        <v>34</v>
      </c>
      <c r="B600" s="106" t="s">
        <v>65</v>
      </c>
      <c r="C600" s="7" t="s">
        <v>7</v>
      </c>
      <c r="D600" s="77" t="s">
        <v>643</v>
      </c>
      <c r="E600" s="57" t="s">
        <v>136</v>
      </c>
      <c r="F600" s="12" t="s">
        <v>44</v>
      </c>
      <c r="G600" s="58" t="s">
        <v>540</v>
      </c>
      <c r="H600" s="93">
        <v>-872</v>
      </c>
      <c r="I600" s="57" t="s">
        <v>541</v>
      </c>
      <c r="J600" s="81" t="s">
        <v>70</v>
      </c>
      <c r="K600" s="57" t="s">
        <v>35</v>
      </c>
      <c r="L600" s="57" t="s">
        <v>145</v>
      </c>
      <c r="M600" s="57" t="s">
        <v>138</v>
      </c>
      <c r="N600" s="65"/>
      <c r="O600" s="172" t="s">
        <v>478</v>
      </c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  <c r="AA600" s="30"/>
      <c r="AB600" s="30"/>
      <c r="AC600" s="30"/>
      <c r="AD600" s="30"/>
      <c r="AE600" s="30"/>
      <c r="AF600" s="30"/>
    </row>
    <row r="601" spans="1:32" s="150" customFormat="1" ht="25.5" x14ac:dyDescent="0.2">
      <c r="A601" s="6" t="s">
        <v>34</v>
      </c>
      <c r="B601" s="106" t="s">
        <v>65</v>
      </c>
      <c r="C601" s="7" t="s">
        <v>7</v>
      </c>
      <c r="D601" s="179" t="s">
        <v>644</v>
      </c>
      <c r="E601" s="57" t="s">
        <v>134</v>
      </c>
      <c r="F601" s="12" t="s">
        <v>44</v>
      </c>
      <c r="G601" s="58" t="s">
        <v>542</v>
      </c>
      <c r="H601" s="93">
        <v>-850</v>
      </c>
      <c r="I601" s="57" t="s">
        <v>87</v>
      </c>
      <c r="J601" s="81" t="s">
        <v>71</v>
      </c>
      <c r="K601" s="57" t="s">
        <v>35</v>
      </c>
      <c r="L601" s="57" t="s">
        <v>141</v>
      </c>
      <c r="M601" s="57" t="s">
        <v>127</v>
      </c>
      <c r="N601" s="65"/>
      <c r="O601" s="172" t="s">
        <v>478</v>
      </c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  <c r="AA601" s="30"/>
      <c r="AB601" s="30"/>
      <c r="AC601" s="30"/>
      <c r="AD601" s="30"/>
      <c r="AE601" s="30"/>
      <c r="AF601" s="30"/>
    </row>
    <row r="602" spans="1:32" s="150" customFormat="1" x14ac:dyDescent="0.2">
      <c r="A602" s="6" t="s">
        <v>34</v>
      </c>
      <c r="B602" s="106" t="s">
        <v>65</v>
      </c>
      <c r="C602" s="7" t="s">
        <v>7</v>
      </c>
      <c r="D602" s="77" t="s">
        <v>645</v>
      </c>
      <c r="E602" s="57" t="s">
        <v>134</v>
      </c>
      <c r="F602" s="12" t="s">
        <v>44</v>
      </c>
      <c r="G602" s="58" t="s">
        <v>560</v>
      </c>
      <c r="H602" s="93">
        <v>-805</v>
      </c>
      <c r="I602" s="57" t="s">
        <v>389</v>
      </c>
      <c r="J602" s="81" t="s">
        <v>71</v>
      </c>
      <c r="K602" s="57" t="s">
        <v>35</v>
      </c>
      <c r="L602" s="57" t="s">
        <v>141</v>
      </c>
      <c r="M602" s="57" t="s">
        <v>127</v>
      </c>
      <c r="N602" s="65"/>
      <c r="O602" s="172" t="s">
        <v>478</v>
      </c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  <c r="AA602" s="30"/>
      <c r="AB602" s="30"/>
      <c r="AC602" s="30"/>
      <c r="AD602" s="30"/>
      <c r="AE602" s="30"/>
      <c r="AF602" s="30"/>
    </row>
    <row r="603" spans="1:32" s="150" customFormat="1" x14ac:dyDescent="0.2">
      <c r="A603" s="6" t="s">
        <v>34</v>
      </c>
      <c r="B603" s="106" t="s">
        <v>65</v>
      </c>
      <c r="C603" s="7" t="s">
        <v>7</v>
      </c>
      <c r="D603" s="179" t="s">
        <v>646</v>
      </c>
      <c r="E603" s="57" t="s">
        <v>134</v>
      </c>
      <c r="F603" s="12" t="s">
        <v>44</v>
      </c>
      <c r="G603" s="58" t="s">
        <v>560</v>
      </c>
      <c r="H603" s="93">
        <v>-190</v>
      </c>
      <c r="I603" s="57" t="s">
        <v>389</v>
      </c>
      <c r="J603" s="81" t="s">
        <v>72</v>
      </c>
      <c r="K603" s="57" t="s">
        <v>35</v>
      </c>
      <c r="L603" s="57" t="s">
        <v>141</v>
      </c>
      <c r="M603" s="57" t="s">
        <v>127</v>
      </c>
      <c r="N603" s="65"/>
      <c r="O603" s="172" t="s">
        <v>478</v>
      </c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  <c r="AA603" s="30"/>
      <c r="AB603" s="30"/>
      <c r="AC603" s="30"/>
      <c r="AD603" s="30"/>
      <c r="AE603" s="30"/>
      <c r="AF603" s="30"/>
    </row>
    <row r="604" spans="1:32" s="150" customFormat="1" x14ac:dyDescent="0.2">
      <c r="A604" s="6" t="s">
        <v>34</v>
      </c>
      <c r="B604" s="106" t="s">
        <v>65</v>
      </c>
      <c r="C604" s="7" t="s">
        <v>7</v>
      </c>
      <c r="D604" s="77" t="s">
        <v>647</v>
      </c>
      <c r="E604" s="57" t="s">
        <v>139</v>
      </c>
      <c r="F604" s="12" t="s">
        <v>44</v>
      </c>
      <c r="G604" s="58" t="s">
        <v>561</v>
      </c>
      <c r="H604" s="93">
        <v>-805</v>
      </c>
      <c r="I604" s="57" t="s">
        <v>562</v>
      </c>
      <c r="J604" s="81" t="s">
        <v>71</v>
      </c>
      <c r="K604" s="57" t="s">
        <v>35</v>
      </c>
      <c r="L604" s="57" t="s">
        <v>563</v>
      </c>
      <c r="M604" s="57" t="s">
        <v>140</v>
      </c>
      <c r="N604" s="65"/>
      <c r="O604" s="172" t="s">
        <v>478</v>
      </c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  <c r="AA604" s="30"/>
      <c r="AB604" s="30"/>
      <c r="AC604" s="30"/>
      <c r="AD604" s="30"/>
      <c r="AE604" s="30"/>
      <c r="AF604" s="30"/>
    </row>
    <row r="605" spans="1:32" s="150" customFormat="1" x14ac:dyDescent="0.2">
      <c r="A605" s="6" t="s">
        <v>34</v>
      </c>
      <c r="B605" s="106" t="s">
        <v>65</v>
      </c>
      <c r="C605" s="7" t="s">
        <v>7</v>
      </c>
      <c r="D605" s="179" t="s">
        <v>648</v>
      </c>
      <c r="E605" s="57" t="s">
        <v>139</v>
      </c>
      <c r="F605" s="12" t="s">
        <v>44</v>
      </c>
      <c r="G605" s="58" t="s">
        <v>561</v>
      </c>
      <c r="H605" s="93">
        <v>-190</v>
      </c>
      <c r="I605" s="57" t="s">
        <v>562</v>
      </c>
      <c r="J605" s="81" t="s">
        <v>72</v>
      </c>
      <c r="K605" s="57" t="s">
        <v>35</v>
      </c>
      <c r="L605" s="57" t="s">
        <v>563</v>
      </c>
      <c r="M605" s="57" t="s">
        <v>140</v>
      </c>
      <c r="N605" s="65"/>
      <c r="O605" s="172" t="s">
        <v>478</v>
      </c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  <c r="AA605" s="30"/>
      <c r="AB605" s="30"/>
      <c r="AC605" s="30"/>
      <c r="AD605" s="30"/>
      <c r="AE605" s="30"/>
      <c r="AF605" s="30"/>
    </row>
    <row r="606" spans="1:32" s="150" customFormat="1" x14ac:dyDescent="0.2">
      <c r="A606" s="6" t="s">
        <v>34</v>
      </c>
      <c r="B606" s="106" t="s">
        <v>65</v>
      </c>
      <c r="C606" s="7" t="s">
        <v>7</v>
      </c>
      <c r="D606" s="77" t="s">
        <v>649</v>
      </c>
      <c r="E606" s="57" t="s">
        <v>108</v>
      </c>
      <c r="F606" s="12" t="s">
        <v>44</v>
      </c>
      <c r="G606" s="58" t="s">
        <v>564</v>
      </c>
      <c r="H606" s="93">
        <v>-805</v>
      </c>
      <c r="I606" s="57" t="s">
        <v>565</v>
      </c>
      <c r="J606" s="81" t="s">
        <v>71</v>
      </c>
      <c r="K606" s="57" t="s">
        <v>35</v>
      </c>
      <c r="L606" s="57" t="s">
        <v>566</v>
      </c>
      <c r="M606" s="57" t="s">
        <v>95</v>
      </c>
      <c r="N606" s="65"/>
      <c r="O606" s="172" t="s">
        <v>478</v>
      </c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  <c r="AA606" s="30"/>
      <c r="AB606" s="30"/>
      <c r="AC606" s="30"/>
      <c r="AD606" s="30"/>
      <c r="AE606" s="30"/>
      <c r="AF606" s="30"/>
    </row>
    <row r="607" spans="1:32" s="150" customFormat="1" x14ac:dyDescent="0.2">
      <c r="A607" s="6" t="s">
        <v>34</v>
      </c>
      <c r="B607" s="106" t="s">
        <v>65</v>
      </c>
      <c r="C607" s="7" t="s">
        <v>7</v>
      </c>
      <c r="D607" s="179" t="s">
        <v>650</v>
      </c>
      <c r="E607" s="57" t="s">
        <v>108</v>
      </c>
      <c r="F607" s="12" t="s">
        <v>44</v>
      </c>
      <c r="G607" s="58" t="s">
        <v>564</v>
      </c>
      <c r="H607" s="93">
        <v>-190</v>
      </c>
      <c r="I607" s="57" t="s">
        <v>565</v>
      </c>
      <c r="J607" s="81" t="s">
        <v>72</v>
      </c>
      <c r="K607" s="57" t="s">
        <v>35</v>
      </c>
      <c r="L607" s="57" t="s">
        <v>566</v>
      </c>
      <c r="M607" s="57" t="s">
        <v>95</v>
      </c>
      <c r="N607" s="65"/>
      <c r="O607" s="172" t="s">
        <v>478</v>
      </c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  <c r="AA607" s="30"/>
      <c r="AB607" s="30"/>
      <c r="AC607" s="30"/>
      <c r="AD607" s="30"/>
      <c r="AE607" s="30"/>
      <c r="AF607" s="30"/>
    </row>
    <row r="608" spans="1:32" s="150" customFormat="1" x14ac:dyDescent="0.2">
      <c r="A608" s="6" t="s">
        <v>34</v>
      </c>
      <c r="B608" s="106" t="s">
        <v>65</v>
      </c>
      <c r="C608" s="7" t="s">
        <v>7</v>
      </c>
      <c r="D608" s="77" t="s">
        <v>651</v>
      </c>
      <c r="E608" s="57" t="s">
        <v>201</v>
      </c>
      <c r="F608" s="12" t="s">
        <v>44</v>
      </c>
      <c r="G608" s="58" t="s">
        <v>596</v>
      </c>
      <c r="H608" s="93">
        <v>-550</v>
      </c>
      <c r="I608" s="57" t="s">
        <v>592</v>
      </c>
      <c r="J608" s="81" t="s">
        <v>67</v>
      </c>
      <c r="K608" s="57" t="s">
        <v>35</v>
      </c>
      <c r="L608" s="57" t="s">
        <v>146</v>
      </c>
      <c r="M608" s="57" t="s">
        <v>120</v>
      </c>
      <c r="N608" s="65"/>
      <c r="O608" s="60" t="s">
        <v>597</v>
      </c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  <c r="AA608" s="30"/>
      <c r="AB608" s="30"/>
      <c r="AC608" s="30"/>
      <c r="AD608" s="30"/>
      <c r="AE608" s="30"/>
      <c r="AF608" s="30"/>
    </row>
    <row r="609" spans="1:32" s="150" customFormat="1" x14ac:dyDescent="0.2">
      <c r="A609" s="6" t="s">
        <v>34</v>
      </c>
      <c r="B609" s="106" t="s">
        <v>65</v>
      </c>
      <c r="C609" s="7" t="s">
        <v>7</v>
      </c>
      <c r="D609" s="179" t="s">
        <v>652</v>
      </c>
      <c r="E609" s="57" t="s">
        <v>136</v>
      </c>
      <c r="F609" s="12" t="s">
        <v>44</v>
      </c>
      <c r="G609" s="58" t="s">
        <v>598</v>
      </c>
      <c r="H609" s="93">
        <v>-4547</v>
      </c>
      <c r="I609" s="57" t="s">
        <v>599</v>
      </c>
      <c r="J609" s="81" t="s">
        <v>67</v>
      </c>
      <c r="K609" s="57" t="s">
        <v>35</v>
      </c>
      <c r="L609" s="57" t="s">
        <v>145</v>
      </c>
      <c r="M609" s="57" t="s">
        <v>138</v>
      </c>
      <c r="N609" s="65"/>
      <c r="O609" s="60" t="s">
        <v>600</v>
      </c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  <c r="AA609" s="30"/>
      <c r="AB609" s="30"/>
      <c r="AC609" s="30"/>
      <c r="AD609" s="30"/>
      <c r="AE609" s="30"/>
      <c r="AF609" s="30"/>
    </row>
    <row r="610" spans="1:32" s="150" customFormat="1" x14ac:dyDescent="0.2">
      <c r="A610" s="6" t="s">
        <v>34</v>
      </c>
      <c r="B610" s="106" t="s">
        <v>65</v>
      </c>
      <c r="C610" s="7" t="s">
        <v>7</v>
      </c>
      <c r="D610" s="77" t="s">
        <v>653</v>
      </c>
      <c r="E610" s="57" t="s">
        <v>134</v>
      </c>
      <c r="F610" s="12" t="s">
        <v>44</v>
      </c>
      <c r="G610" s="58" t="s">
        <v>601</v>
      </c>
      <c r="H610" s="93">
        <v>-2693</v>
      </c>
      <c r="I610" s="57" t="s">
        <v>586</v>
      </c>
      <c r="J610" s="81" t="s">
        <v>71</v>
      </c>
      <c r="K610" s="57">
        <v>1201</v>
      </c>
      <c r="L610" s="57" t="s">
        <v>141</v>
      </c>
      <c r="M610" s="57" t="s">
        <v>127</v>
      </c>
      <c r="N610" s="65"/>
      <c r="O610" s="172" t="s">
        <v>478</v>
      </c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  <c r="AA610" s="30"/>
      <c r="AB610" s="30"/>
      <c r="AC610" s="30"/>
      <c r="AD610" s="30"/>
      <c r="AE610" s="30"/>
      <c r="AF610" s="30"/>
    </row>
    <row r="611" spans="1:32" s="150" customFormat="1" x14ac:dyDescent="0.2">
      <c r="A611" s="6" t="s">
        <v>34</v>
      </c>
      <c r="B611" s="106" t="s">
        <v>65</v>
      </c>
      <c r="C611" s="7" t="s">
        <v>7</v>
      </c>
      <c r="D611" s="179" t="s">
        <v>654</v>
      </c>
      <c r="E611" s="57" t="s">
        <v>134</v>
      </c>
      <c r="F611" s="12" t="s">
        <v>44</v>
      </c>
      <c r="G611" s="58" t="s">
        <v>601</v>
      </c>
      <c r="H611" s="93">
        <v>-635</v>
      </c>
      <c r="I611" s="57" t="s">
        <v>586</v>
      </c>
      <c r="J611" s="81" t="s">
        <v>72</v>
      </c>
      <c r="K611" s="57">
        <v>1201</v>
      </c>
      <c r="L611" s="57" t="s">
        <v>141</v>
      </c>
      <c r="M611" s="57" t="s">
        <v>127</v>
      </c>
      <c r="N611" s="65"/>
      <c r="O611" s="172" t="s">
        <v>478</v>
      </c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  <c r="AA611" s="30"/>
      <c r="AB611" s="30"/>
      <c r="AC611" s="30"/>
      <c r="AD611" s="30"/>
      <c r="AE611" s="30"/>
      <c r="AF611" s="30"/>
    </row>
    <row r="612" spans="1:32" s="150" customFormat="1" x14ac:dyDescent="0.2">
      <c r="A612" s="6" t="s">
        <v>34</v>
      </c>
      <c r="B612" s="106" t="s">
        <v>65</v>
      </c>
      <c r="C612" s="7" t="s">
        <v>7</v>
      </c>
      <c r="D612" s="77" t="s">
        <v>655</v>
      </c>
      <c r="E612" s="57" t="s">
        <v>136</v>
      </c>
      <c r="F612" s="12" t="s">
        <v>44</v>
      </c>
      <c r="G612" s="58" t="s">
        <v>602</v>
      </c>
      <c r="H612" s="93">
        <v>-2600</v>
      </c>
      <c r="I612" s="57" t="s">
        <v>409</v>
      </c>
      <c r="J612" s="81" t="s">
        <v>67</v>
      </c>
      <c r="K612" s="57" t="s">
        <v>35</v>
      </c>
      <c r="L612" s="57" t="s">
        <v>145</v>
      </c>
      <c r="M612" s="57" t="s">
        <v>138</v>
      </c>
      <c r="N612" s="65" t="s">
        <v>603</v>
      </c>
      <c r="O612" s="60" t="s">
        <v>744</v>
      </c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  <c r="AA612" s="30"/>
      <c r="AB612" s="30"/>
      <c r="AC612" s="30"/>
      <c r="AD612" s="30"/>
      <c r="AE612" s="30"/>
      <c r="AF612" s="30"/>
    </row>
    <row r="613" spans="1:32" s="150" customFormat="1" x14ac:dyDescent="0.2">
      <c r="A613" s="6" t="s">
        <v>34</v>
      </c>
      <c r="B613" s="106" t="s">
        <v>65</v>
      </c>
      <c r="C613" s="7" t="s">
        <v>7</v>
      </c>
      <c r="D613" s="179" t="s">
        <v>656</v>
      </c>
      <c r="E613" s="57" t="s">
        <v>68</v>
      </c>
      <c r="F613" s="12" t="s">
        <v>44</v>
      </c>
      <c r="G613" s="58" t="s">
        <v>602</v>
      </c>
      <c r="H613" s="93">
        <v>-250</v>
      </c>
      <c r="I613" s="57" t="s">
        <v>608</v>
      </c>
      <c r="J613" s="81" t="s">
        <v>70</v>
      </c>
      <c r="K613" s="57" t="s">
        <v>35</v>
      </c>
      <c r="L613" s="57" t="s">
        <v>148</v>
      </c>
      <c r="M613" s="57" t="s">
        <v>149</v>
      </c>
      <c r="N613" s="65" t="s">
        <v>603</v>
      </c>
      <c r="O613" s="6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  <c r="AA613" s="30"/>
      <c r="AB613" s="30"/>
      <c r="AC613" s="30"/>
      <c r="AD613" s="30"/>
      <c r="AE613" s="30"/>
      <c r="AF613" s="30"/>
    </row>
    <row r="614" spans="1:32" s="150" customFormat="1" x14ac:dyDescent="0.2">
      <c r="A614" s="6" t="s">
        <v>34</v>
      </c>
      <c r="B614" s="106" t="s">
        <v>65</v>
      </c>
      <c r="C614" s="7" t="s">
        <v>7</v>
      </c>
      <c r="D614" s="77" t="s">
        <v>657</v>
      </c>
      <c r="E614" s="57" t="s">
        <v>139</v>
      </c>
      <c r="F614" s="12" t="s">
        <v>44</v>
      </c>
      <c r="G614" s="58" t="s">
        <v>826</v>
      </c>
      <c r="H614" s="93">
        <v>-500757</v>
      </c>
      <c r="I614" s="57">
        <v>1501</v>
      </c>
      <c r="J614" s="81" t="s">
        <v>71</v>
      </c>
      <c r="K614" s="57" t="s">
        <v>35</v>
      </c>
      <c r="L614" s="57" t="s">
        <v>827</v>
      </c>
      <c r="M614" s="57" t="s">
        <v>140</v>
      </c>
      <c r="N614" s="65">
        <v>44104</v>
      </c>
      <c r="O614" s="60" t="s">
        <v>828</v>
      </c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  <c r="AA614" s="30"/>
      <c r="AB614" s="30"/>
      <c r="AC614" s="30"/>
      <c r="AD614" s="30"/>
      <c r="AE614" s="30"/>
      <c r="AF614" s="30"/>
    </row>
    <row r="615" spans="1:32" s="150" customFormat="1" x14ac:dyDescent="0.2">
      <c r="A615" s="6" t="s">
        <v>34</v>
      </c>
      <c r="B615" s="106" t="s">
        <v>65</v>
      </c>
      <c r="C615" s="7" t="s">
        <v>7</v>
      </c>
      <c r="D615" s="179" t="s">
        <v>658</v>
      </c>
      <c r="E615" s="57" t="s">
        <v>139</v>
      </c>
      <c r="F615" s="12" t="s">
        <v>44</v>
      </c>
      <c r="G615" s="58" t="s">
        <v>826</v>
      </c>
      <c r="H615" s="93">
        <f>-113851-1744-3431-178</f>
        <v>-119204</v>
      </c>
      <c r="I615" s="57">
        <v>1501</v>
      </c>
      <c r="J615" s="81" t="s">
        <v>72</v>
      </c>
      <c r="K615" s="57" t="s">
        <v>35</v>
      </c>
      <c r="L615" s="57" t="s">
        <v>827</v>
      </c>
      <c r="M615" s="57" t="s">
        <v>140</v>
      </c>
      <c r="N615" s="65">
        <v>44104</v>
      </c>
      <c r="O615" s="60" t="s">
        <v>828</v>
      </c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  <c r="AA615" s="30"/>
      <c r="AB615" s="30"/>
      <c r="AC615" s="30"/>
      <c r="AD615" s="30"/>
      <c r="AE615" s="30"/>
      <c r="AF615" s="30"/>
    </row>
    <row r="616" spans="1:32" s="150" customFormat="1" hidden="1" x14ac:dyDescent="0.2">
      <c r="A616" s="6" t="s">
        <v>34</v>
      </c>
      <c r="B616" s="106" t="s">
        <v>65</v>
      </c>
      <c r="C616" s="7" t="s">
        <v>7</v>
      </c>
      <c r="D616" s="62"/>
      <c r="E616" s="57"/>
      <c r="F616" s="12"/>
      <c r="G616" s="58"/>
      <c r="H616" s="93"/>
      <c r="I616" s="57"/>
      <c r="J616" s="81"/>
      <c r="K616" s="57"/>
      <c r="L616" s="57"/>
      <c r="M616" s="57"/>
      <c r="N616" s="65"/>
      <c r="O616" s="6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  <c r="AA616" s="30"/>
      <c r="AB616" s="30"/>
      <c r="AC616" s="30"/>
      <c r="AD616" s="30"/>
      <c r="AE616" s="30"/>
      <c r="AF616" s="30"/>
    </row>
    <row r="617" spans="1:32" s="150" customFormat="1" hidden="1" x14ac:dyDescent="0.2">
      <c r="A617" s="6" t="s">
        <v>34</v>
      </c>
      <c r="B617" s="106" t="s">
        <v>65</v>
      </c>
      <c r="C617" s="7" t="s">
        <v>7</v>
      </c>
      <c r="D617" s="62"/>
      <c r="E617" s="57"/>
      <c r="F617" s="12"/>
      <c r="G617" s="58"/>
      <c r="H617" s="93"/>
      <c r="I617" s="57"/>
      <c r="J617" s="81"/>
      <c r="K617" s="57"/>
      <c r="L617" s="57"/>
      <c r="M617" s="57"/>
      <c r="N617" s="65"/>
      <c r="O617" s="6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  <c r="AA617" s="30"/>
      <c r="AB617" s="30"/>
      <c r="AC617" s="30"/>
      <c r="AD617" s="30"/>
      <c r="AE617" s="30"/>
      <c r="AF617" s="30"/>
    </row>
    <row r="618" spans="1:32" s="95" customFormat="1" hidden="1" x14ac:dyDescent="0.2">
      <c r="A618" s="6" t="s">
        <v>34</v>
      </c>
      <c r="B618" s="106" t="s">
        <v>65</v>
      </c>
      <c r="C618" s="7" t="s">
        <v>7</v>
      </c>
      <c r="D618" s="62"/>
      <c r="E618" s="57"/>
      <c r="F618" s="12"/>
      <c r="G618" s="58"/>
      <c r="H618" s="93"/>
      <c r="I618" s="57"/>
      <c r="J618" s="81"/>
      <c r="K618" s="57"/>
      <c r="L618" s="57"/>
      <c r="M618" s="57"/>
      <c r="N618" s="65"/>
      <c r="O618" s="6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  <c r="AA618" s="30"/>
      <c r="AB618" s="30"/>
      <c r="AC618" s="30"/>
      <c r="AD618" s="30"/>
      <c r="AE618" s="30"/>
      <c r="AF618" s="30"/>
    </row>
    <row r="621" spans="1:32" x14ac:dyDescent="0.2">
      <c r="G621" s="34" t="s">
        <v>62</v>
      </c>
    </row>
    <row r="622" spans="1:32" x14ac:dyDescent="0.2">
      <c r="G622" s="34"/>
    </row>
    <row r="623" spans="1:32" x14ac:dyDescent="0.2">
      <c r="A623" s="73" t="s">
        <v>63</v>
      </c>
      <c r="B623" s="104" t="s">
        <v>65</v>
      </c>
      <c r="C623" s="73" t="s">
        <v>7</v>
      </c>
      <c r="D623" s="67"/>
      <c r="E623" s="30"/>
      <c r="F623" s="68"/>
      <c r="G623" s="66" t="s">
        <v>342</v>
      </c>
      <c r="H623" s="69">
        <v>6315</v>
      </c>
      <c r="I623" s="7" t="s">
        <v>73</v>
      </c>
      <c r="J623" s="82" t="s">
        <v>343</v>
      </c>
      <c r="K623" s="7" t="s">
        <v>35</v>
      </c>
      <c r="L623" s="7" t="s">
        <v>344</v>
      </c>
      <c r="M623" s="7" t="s">
        <v>345</v>
      </c>
      <c r="N623" s="65"/>
      <c r="O623" s="60" t="s">
        <v>346</v>
      </c>
    </row>
    <row r="624" spans="1:32" s="95" customFormat="1" x14ac:dyDescent="0.2">
      <c r="A624" s="73" t="s">
        <v>63</v>
      </c>
      <c r="B624" s="104" t="s">
        <v>65</v>
      </c>
      <c r="C624" s="73" t="s">
        <v>7</v>
      </c>
      <c r="D624" s="67"/>
      <c r="E624" s="30"/>
      <c r="F624" s="68"/>
      <c r="G624" s="66" t="s">
        <v>342</v>
      </c>
      <c r="H624" s="69">
        <v>27731</v>
      </c>
      <c r="I624" s="7" t="s">
        <v>73</v>
      </c>
      <c r="J624" s="82" t="s">
        <v>343</v>
      </c>
      <c r="K624" s="7" t="s">
        <v>35</v>
      </c>
      <c r="L624" s="7" t="s">
        <v>344</v>
      </c>
      <c r="M624" s="7" t="s">
        <v>345</v>
      </c>
      <c r="N624" s="65"/>
      <c r="O624" s="60" t="s">
        <v>347</v>
      </c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</row>
    <row r="625" spans="1:36" s="95" customFormat="1" hidden="1" x14ac:dyDescent="0.2">
      <c r="A625" s="73" t="s">
        <v>63</v>
      </c>
      <c r="B625" s="104" t="s">
        <v>65</v>
      </c>
      <c r="C625" s="73" t="s">
        <v>7</v>
      </c>
      <c r="D625" s="67"/>
      <c r="E625" s="30"/>
      <c r="F625" s="68"/>
      <c r="G625" s="66"/>
      <c r="H625" s="69"/>
      <c r="I625" s="7"/>
      <c r="J625" s="82"/>
      <c r="K625" s="7"/>
      <c r="L625" s="7"/>
      <c r="M625" s="7"/>
      <c r="N625" s="65"/>
      <c r="O625" s="60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</row>
    <row r="626" spans="1:36" s="95" customFormat="1" hidden="1" x14ac:dyDescent="0.2">
      <c r="A626" s="73" t="s">
        <v>63</v>
      </c>
      <c r="B626" s="104" t="s">
        <v>65</v>
      </c>
      <c r="C626" s="73" t="s">
        <v>7</v>
      </c>
      <c r="D626" s="67"/>
      <c r="E626" s="30"/>
      <c r="F626" s="68"/>
      <c r="G626" s="66"/>
      <c r="H626" s="69"/>
      <c r="I626" s="7"/>
      <c r="J626" s="82"/>
      <c r="K626" s="7"/>
      <c r="L626" s="7"/>
      <c r="M626" s="7"/>
      <c r="N626" s="65"/>
      <c r="O626" s="60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</row>
    <row r="627" spans="1:36" s="95" customFormat="1" hidden="1" x14ac:dyDescent="0.2">
      <c r="A627" s="73" t="s">
        <v>63</v>
      </c>
      <c r="B627" s="104" t="s">
        <v>65</v>
      </c>
      <c r="C627" s="73" t="s">
        <v>7</v>
      </c>
      <c r="D627" s="67"/>
      <c r="E627" s="30"/>
      <c r="F627" s="68"/>
      <c r="G627" s="66"/>
      <c r="H627" s="69"/>
      <c r="I627" s="7"/>
      <c r="J627" s="82"/>
      <c r="K627" s="7"/>
      <c r="L627" s="7"/>
      <c r="M627" s="7"/>
      <c r="N627" s="65"/>
      <c r="O627" s="60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</row>
    <row r="628" spans="1:36" s="95" customFormat="1" hidden="1" x14ac:dyDescent="0.2">
      <c r="A628" s="73" t="s">
        <v>63</v>
      </c>
      <c r="B628" s="104" t="s">
        <v>65</v>
      </c>
      <c r="C628" s="73" t="s">
        <v>7</v>
      </c>
      <c r="D628" s="67"/>
      <c r="E628" s="30"/>
      <c r="F628" s="68"/>
      <c r="G628" s="66"/>
      <c r="H628" s="69"/>
      <c r="I628" s="7"/>
      <c r="J628" s="82"/>
      <c r="K628" s="7"/>
      <c r="L628" s="7"/>
      <c r="M628" s="7"/>
      <c r="N628" s="65"/>
      <c r="O628" s="60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</row>
    <row r="629" spans="1:36" s="95" customFormat="1" hidden="1" x14ac:dyDescent="0.2">
      <c r="A629" s="73" t="s">
        <v>63</v>
      </c>
      <c r="B629" s="104" t="s">
        <v>65</v>
      </c>
      <c r="C629" s="73" t="s">
        <v>7</v>
      </c>
      <c r="D629" s="67"/>
      <c r="E629" s="30"/>
      <c r="F629" s="68"/>
      <c r="G629" s="66"/>
      <c r="H629" s="69"/>
      <c r="I629" s="7"/>
      <c r="J629" s="82"/>
      <c r="K629" s="7"/>
      <c r="L629" s="7"/>
      <c r="M629" s="7"/>
      <c r="N629" s="65"/>
      <c r="O629" s="60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</row>
    <row r="630" spans="1:36" s="95" customFormat="1" hidden="1" x14ac:dyDescent="0.2">
      <c r="A630" s="73" t="s">
        <v>63</v>
      </c>
      <c r="B630" s="104" t="s">
        <v>65</v>
      </c>
      <c r="C630" s="73" t="s">
        <v>7</v>
      </c>
      <c r="D630" s="67"/>
      <c r="E630" s="30"/>
      <c r="F630" s="68"/>
      <c r="G630" s="66"/>
      <c r="H630" s="69"/>
      <c r="I630" s="7"/>
      <c r="J630" s="82"/>
      <c r="K630" s="7"/>
      <c r="L630" s="7"/>
      <c r="M630" s="7"/>
      <c r="N630" s="65"/>
      <c r="O630" s="60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</row>
    <row r="631" spans="1:36" hidden="1" x14ac:dyDescent="0.2">
      <c r="A631" s="73" t="s">
        <v>63</v>
      </c>
      <c r="B631" s="104" t="s">
        <v>65</v>
      </c>
      <c r="C631" s="73" t="s">
        <v>7</v>
      </c>
      <c r="D631" s="67"/>
      <c r="E631" s="30"/>
      <c r="F631" s="68"/>
      <c r="G631" s="66"/>
      <c r="H631" s="69"/>
      <c r="I631" s="7"/>
      <c r="J631" s="82"/>
      <c r="K631" s="7"/>
      <c r="L631" s="7"/>
      <c r="M631" s="7"/>
      <c r="N631" s="65"/>
      <c r="O631" s="60"/>
    </row>
    <row r="632" spans="1:36" hidden="1" x14ac:dyDescent="0.2"/>
    <row r="633" spans="1:36" ht="12" hidden="1" customHeight="1" x14ac:dyDescent="0.2"/>
    <row r="634" spans="1:36" hidden="1" x14ac:dyDescent="0.2">
      <c r="G634" s="14" t="s">
        <v>45</v>
      </c>
      <c r="H634" s="70">
        <f>SUM(H21:H71)-SUM(H78:H631)+H635+H636+H638</f>
        <v>0</v>
      </c>
      <c r="J634" s="90"/>
      <c r="K634" s="18"/>
      <c r="L634" s="18" t="s">
        <v>166</v>
      </c>
      <c r="M634" s="18" t="s">
        <v>47</v>
      </c>
    </row>
    <row r="635" spans="1:36" hidden="1" x14ac:dyDescent="0.2">
      <c r="A635" s="102" t="s">
        <v>91</v>
      </c>
      <c r="G635" s="60" t="s">
        <v>58</v>
      </c>
      <c r="H635" s="45">
        <f>H83-18000+H133+H135+H136+H137+H138+H139+H142+H147+H148+H161+H162+H623+H624+H164+H165+H143+H144+H179+H188+H189+H190+H193+H194+H140+H141+H234+H236</f>
        <v>373470</v>
      </c>
      <c r="J635" s="90" t="s">
        <v>48</v>
      </c>
      <c r="K635" s="100">
        <f>SUM(H21:H32)+H63+H35+H64+H37+H38+H39+H43+H44+H48+H52+H56</f>
        <v>5307205</v>
      </c>
      <c r="L635" s="18">
        <v>36600847</v>
      </c>
      <c r="M635" s="100">
        <f>K635+L635</f>
        <v>41908052</v>
      </c>
      <c r="O635" s="1" t="s">
        <v>312</v>
      </c>
    </row>
    <row r="636" spans="1:36" hidden="1" x14ac:dyDescent="0.2">
      <c r="A636" s="103" t="s">
        <v>92</v>
      </c>
      <c r="G636" s="1" t="s">
        <v>59</v>
      </c>
      <c r="H636" s="59">
        <f>H131+H166+H167+H168+H169+H582+H163</f>
        <v>3934619</v>
      </c>
      <c r="J636" s="90" t="s">
        <v>49</v>
      </c>
      <c r="K636" s="20">
        <f>SUM(H81:H631)</f>
        <v>9617124</v>
      </c>
      <c r="L636" s="18">
        <v>44206437</v>
      </c>
      <c r="M636" s="100">
        <f>K636+L636</f>
        <v>53823561</v>
      </c>
    </row>
    <row r="637" spans="1:36" hidden="1" x14ac:dyDescent="0.2">
      <c r="G637" s="1" t="s">
        <v>90</v>
      </c>
      <c r="H637" s="120">
        <f>5443+35000</f>
        <v>40443</v>
      </c>
      <c r="J637" s="90"/>
      <c r="K637" s="20"/>
      <c r="L637" s="18"/>
      <c r="M637" s="19"/>
      <c r="AI637">
        <v>4000</v>
      </c>
      <c r="AJ637" t="s">
        <v>58</v>
      </c>
    </row>
    <row r="638" spans="1:36" s="95" customFormat="1" hidden="1" x14ac:dyDescent="0.2">
      <c r="A638" s="1"/>
      <c r="B638" s="1"/>
      <c r="C638" s="1"/>
      <c r="D638" s="1"/>
      <c r="E638" s="1"/>
      <c r="F638" s="1"/>
      <c r="G638" s="60" t="s">
        <v>369</v>
      </c>
      <c r="H638" s="136"/>
      <c r="I638" s="1"/>
      <c r="J638" s="90"/>
      <c r="K638" s="20"/>
      <c r="L638" s="18"/>
      <c r="M638" s="19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</row>
    <row r="639" spans="1:36" s="95" customFormat="1" hidden="1" x14ac:dyDescent="0.2">
      <c r="A639" s="1"/>
      <c r="B639" s="1"/>
      <c r="C639" s="1"/>
      <c r="D639" s="1"/>
      <c r="E639" s="1"/>
      <c r="F639" s="1"/>
      <c r="G639" s="1"/>
      <c r="H639" s="120"/>
      <c r="I639" s="1"/>
      <c r="J639" s="90"/>
      <c r="K639" s="20"/>
      <c r="L639" s="18"/>
      <c r="M639" s="19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</row>
    <row r="640" spans="1:36" x14ac:dyDescent="0.2">
      <c r="J640" s="90"/>
      <c r="K640" s="71">
        <f>H635+K635-K636+H636+H638</f>
        <v>-1830</v>
      </c>
      <c r="L640" s="18" t="s">
        <v>416</v>
      </c>
      <c r="M640" s="19">
        <v>1830</v>
      </c>
    </row>
    <row r="641" spans="1:15" x14ac:dyDescent="0.2">
      <c r="H641" s="71"/>
      <c r="J641" s="90"/>
      <c r="K641" s="71"/>
      <c r="L641" s="18"/>
      <c r="M641" s="19"/>
    </row>
    <row r="642" spans="1:15" ht="15.75" x14ac:dyDescent="0.25">
      <c r="F642" s="21" t="s">
        <v>55</v>
      </c>
    </row>
    <row r="644" spans="1:15" x14ac:dyDescent="0.2">
      <c r="E644" s="10" t="s">
        <v>56</v>
      </c>
    </row>
    <row r="646" spans="1:15" x14ac:dyDescent="0.2">
      <c r="D646" s="9" t="s">
        <v>60</v>
      </c>
      <c r="E646" s="9" t="s">
        <v>36</v>
      </c>
      <c r="F646" s="9" t="s">
        <v>37</v>
      </c>
      <c r="G646" s="9" t="s">
        <v>37</v>
      </c>
      <c r="H646" s="5" t="s">
        <v>9</v>
      </c>
      <c r="I646" s="15" t="s">
        <v>53</v>
      </c>
      <c r="J646" s="91" t="s">
        <v>46</v>
      </c>
      <c r="K646" s="15" t="s">
        <v>52</v>
      </c>
      <c r="L646" s="15" t="s">
        <v>50</v>
      </c>
      <c r="M646" s="15" t="s">
        <v>51</v>
      </c>
      <c r="N646" s="7" t="s">
        <v>15</v>
      </c>
    </row>
    <row r="647" spans="1:15" x14ac:dyDescent="0.2">
      <c r="A647" s="92" t="s">
        <v>38</v>
      </c>
      <c r="B647" s="57" t="s">
        <v>65</v>
      </c>
      <c r="C647" s="73" t="s">
        <v>7</v>
      </c>
      <c r="D647" s="174" t="s">
        <v>74</v>
      </c>
      <c r="E647" s="115" t="s">
        <v>351</v>
      </c>
      <c r="F647" s="58" t="s">
        <v>44</v>
      </c>
      <c r="G647" s="13" t="s">
        <v>349</v>
      </c>
      <c r="H647" s="8">
        <v>1407</v>
      </c>
      <c r="I647" s="6" t="s">
        <v>350</v>
      </c>
      <c r="J647" s="82" t="s">
        <v>353</v>
      </c>
      <c r="K647" s="6" t="s">
        <v>352</v>
      </c>
      <c r="L647" s="6" t="s">
        <v>354</v>
      </c>
      <c r="M647" s="6" t="s">
        <v>355</v>
      </c>
      <c r="N647" s="7"/>
      <c r="O647" s="1" t="s">
        <v>570</v>
      </c>
    </row>
    <row r="648" spans="1:15" ht="25.5" x14ac:dyDescent="0.2">
      <c r="A648" s="6" t="s">
        <v>38</v>
      </c>
      <c r="B648" s="57" t="s">
        <v>65</v>
      </c>
      <c r="C648" s="7" t="s">
        <v>7</v>
      </c>
      <c r="D648" s="174" t="s">
        <v>75</v>
      </c>
      <c r="E648" s="7" t="s">
        <v>128</v>
      </c>
      <c r="F648" s="58" t="s">
        <v>205</v>
      </c>
      <c r="G648" s="13" t="s">
        <v>205</v>
      </c>
      <c r="H648" s="8">
        <v>3208</v>
      </c>
      <c r="I648" s="55" t="s">
        <v>206</v>
      </c>
      <c r="J648" s="81" t="s">
        <v>567</v>
      </c>
      <c r="K648" s="55" t="s">
        <v>352</v>
      </c>
      <c r="L648" s="55" t="s">
        <v>130</v>
      </c>
      <c r="M648" s="55" t="s">
        <v>131</v>
      </c>
      <c r="N648" s="7"/>
      <c r="O648" s="1" t="s">
        <v>569</v>
      </c>
    </row>
    <row r="649" spans="1:15" ht="25.5" x14ac:dyDescent="0.2">
      <c r="A649" s="6" t="s">
        <v>38</v>
      </c>
      <c r="B649" s="57" t="s">
        <v>65</v>
      </c>
      <c r="C649" s="7" t="s">
        <v>7</v>
      </c>
      <c r="D649" s="174" t="s">
        <v>76</v>
      </c>
      <c r="E649" s="7" t="s">
        <v>128</v>
      </c>
      <c r="F649" s="58" t="s">
        <v>205</v>
      </c>
      <c r="G649" s="13" t="s">
        <v>205</v>
      </c>
      <c r="H649" s="8">
        <v>200</v>
      </c>
      <c r="I649" s="6" t="s">
        <v>206</v>
      </c>
      <c r="J649" s="82" t="s">
        <v>568</v>
      </c>
      <c r="K649" s="6" t="s">
        <v>352</v>
      </c>
      <c r="L649" s="6" t="s">
        <v>130</v>
      </c>
      <c r="M649" s="6" t="s">
        <v>131</v>
      </c>
      <c r="O649" s="1" t="s">
        <v>569</v>
      </c>
    </row>
    <row r="654" spans="1:15" x14ac:dyDescent="0.2">
      <c r="E654" s="10" t="s">
        <v>57</v>
      </c>
    </row>
    <row r="656" spans="1:15" x14ac:dyDescent="0.2">
      <c r="D656" s="9" t="s">
        <v>60</v>
      </c>
      <c r="E656" s="9" t="s">
        <v>36</v>
      </c>
      <c r="F656" s="9" t="s">
        <v>37</v>
      </c>
      <c r="G656" s="9" t="s">
        <v>37</v>
      </c>
      <c r="H656" s="5" t="s">
        <v>9</v>
      </c>
      <c r="I656" s="15" t="s">
        <v>53</v>
      </c>
      <c r="J656" s="91" t="s">
        <v>46</v>
      </c>
      <c r="K656" s="15" t="s">
        <v>52</v>
      </c>
      <c r="L656" s="15" t="s">
        <v>50</v>
      </c>
      <c r="M656" s="15" t="s">
        <v>51</v>
      </c>
      <c r="N656" s="7" t="s">
        <v>15</v>
      </c>
    </row>
    <row r="657" spans="1:32" x14ac:dyDescent="0.2">
      <c r="A657" s="92" t="s">
        <v>34</v>
      </c>
      <c r="B657" s="57" t="s">
        <v>65</v>
      </c>
      <c r="C657" s="73" t="s">
        <v>7</v>
      </c>
      <c r="D657" s="174" t="s">
        <v>74</v>
      </c>
      <c r="E657" s="7" t="s">
        <v>351</v>
      </c>
      <c r="F657" s="58" t="s">
        <v>44</v>
      </c>
      <c r="G657" s="13" t="s">
        <v>349</v>
      </c>
      <c r="H657" s="8">
        <v>1</v>
      </c>
      <c r="I657" s="6" t="s">
        <v>350</v>
      </c>
      <c r="J657" s="82" t="s">
        <v>67</v>
      </c>
      <c r="K657" s="6" t="s">
        <v>352</v>
      </c>
      <c r="L657" s="6" t="s">
        <v>354</v>
      </c>
      <c r="M657" s="6" t="s">
        <v>355</v>
      </c>
      <c r="N657" s="7"/>
      <c r="O657" s="1" t="s">
        <v>357</v>
      </c>
    </row>
    <row r="658" spans="1:32" x14ac:dyDescent="0.2">
      <c r="A658" s="6" t="s">
        <v>34</v>
      </c>
      <c r="B658" s="57" t="s">
        <v>65</v>
      </c>
      <c r="C658" s="7" t="s">
        <v>7</v>
      </c>
      <c r="D658" s="174" t="s">
        <v>75</v>
      </c>
      <c r="E658" s="7" t="s">
        <v>351</v>
      </c>
      <c r="F658" s="58" t="s">
        <v>44</v>
      </c>
      <c r="G658" s="13" t="s">
        <v>349</v>
      </c>
      <c r="H658" s="8">
        <v>1406</v>
      </c>
      <c r="I658" s="6" t="s">
        <v>350</v>
      </c>
      <c r="J658" s="82" t="s">
        <v>70</v>
      </c>
      <c r="K658" s="6" t="s">
        <v>352</v>
      </c>
      <c r="L658" s="6" t="s">
        <v>354</v>
      </c>
      <c r="M658" s="6" t="s">
        <v>355</v>
      </c>
      <c r="N658" s="7"/>
      <c r="O658" s="60" t="s">
        <v>356</v>
      </c>
    </row>
    <row r="659" spans="1:32" x14ac:dyDescent="0.2">
      <c r="A659" s="6" t="s">
        <v>34</v>
      </c>
      <c r="B659" s="57" t="s">
        <v>65</v>
      </c>
      <c r="C659" s="7" t="s">
        <v>7</v>
      </c>
      <c r="D659" s="174" t="s">
        <v>76</v>
      </c>
      <c r="E659" s="57" t="s">
        <v>108</v>
      </c>
      <c r="F659" s="58" t="s">
        <v>44</v>
      </c>
      <c r="G659" s="58" t="s">
        <v>132</v>
      </c>
      <c r="H659" s="8">
        <v>1</v>
      </c>
      <c r="I659" s="55" t="s">
        <v>100</v>
      </c>
      <c r="J659" s="82" t="s">
        <v>67</v>
      </c>
      <c r="K659" s="6" t="s">
        <v>352</v>
      </c>
      <c r="L659" s="55" t="s">
        <v>156</v>
      </c>
      <c r="M659" s="55" t="s">
        <v>95</v>
      </c>
      <c r="N659" s="76"/>
      <c r="O659" s="1" t="s">
        <v>357</v>
      </c>
    </row>
    <row r="660" spans="1:32" x14ac:dyDescent="0.2">
      <c r="A660" s="6" t="s">
        <v>34</v>
      </c>
      <c r="B660" s="57" t="s">
        <v>65</v>
      </c>
      <c r="C660" s="7" t="s">
        <v>7</v>
      </c>
      <c r="D660" s="174" t="s">
        <v>77</v>
      </c>
      <c r="E660" s="57" t="s">
        <v>108</v>
      </c>
      <c r="F660" s="58" t="s">
        <v>44</v>
      </c>
      <c r="G660" s="58" t="s">
        <v>132</v>
      </c>
      <c r="H660" s="8">
        <v>2632</v>
      </c>
      <c r="I660" s="55" t="s">
        <v>100</v>
      </c>
      <c r="J660" s="82" t="s">
        <v>66</v>
      </c>
      <c r="K660" s="6" t="s">
        <v>352</v>
      </c>
      <c r="L660" s="55" t="s">
        <v>156</v>
      </c>
      <c r="M660" s="55" t="s">
        <v>95</v>
      </c>
      <c r="N660" s="76"/>
      <c r="O660" s="60" t="s">
        <v>358</v>
      </c>
    </row>
    <row r="661" spans="1:32" s="95" customFormat="1" x14ac:dyDescent="0.2">
      <c r="A661" s="6" t="s">
        <v>34</v>
      </c>
      <c r="B661" s="57" t="s">
        <v>65</v>
      </c>
      <c r="C661" s="7" t="s">
        <v>7</v>
      </c>
      <c r="D661" s="174" t="s">
        <v>78</v>
      </c>
      <c r="E661" s="57" t="s">
        <v>257</v>
      </c>
      <c r="F661" s="58" t="s">
        <v>44</v>
      </c>
      <c r="G661" s="58" t="s">
        <v>359</v>
      </c>
      <c r="H661" s="8">
        <v>923</v>
      </c>
      <c r="I661" s="55" t="s">
        <v>302</v>
      </c>
      <c r="J661" s="82" t="s">
        <v>67</v>
      </c>
      <c r="K661" s="6" t="s">
        <v>352</v>
      </c>
      <c r="L661" s="55" t="s">
        <v>360</v>
      </c>
      <c r="M661" s="55" t="s">
        <v>364</v>
      </c>
      <c r="N661" s="76"/>
      <c r="O661" s="60" t="s">
        <v>361</v>
      </c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</row>
    <row r="662" spans="1:32" s="95" customFormat="1" x14ac:dyDescent="0.2">
      <c r="A662" s="6" t="s">
        <v>34</v>
      </c>
      <c r="B662" s="57" t="s">
        <v>65</v>
      </c>
      <c r="C662" s="7" t="s">
        <v>7</v>
      </c>
      <c r="D662" s="174" t="s">
        <v>79</v>
      </c>
      <c r="E662" s="57" t="s">
        <v>257</v>
      </c>
      <c r="F662" s="58" t="s">
        <v>44</v>
      </c>
      <c r="G662" s="58" t="s">
        <v>362</v>
      </c>
      <c r="H662" s="8">
        <v>442</v>
      </c>
      <c r="I662" s="55" t="s">
        <v>245</v>
      </c>
      <c r="J662" s="82" t="s">
        <v>70</v>
      </c>
      <c r="K662" s="6" t="s">
        <v>352</v>
      </c>
      <c r="L662" s="55" t="s">
        <v>363</v>
      </c>
      <c r="M662" s="55" t="s">
        <v>255</v>
      </c>
      <c r="N662" s="76"/>
      <c r="O662" s="60" t="s">
        <v>365</v>
      </c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</row>
    <row r="663" spans="1:32" s="95" customFormat="1" ht="25.5" x14ac:dyDescent="0.2">
      <c r="A663" s="6" t="s">
        <v>34</v>
      </c>
      <c r="B663" s="57" t="s">
        <v>65</v>
      </c>
      <c r="C663" s="7" t="s">
        <v>7</v>
      </c>
      <c r="D663" s="174" t="s">
        <v>80</v>
      </c>
      <c r="E663" s="7" t="s">
        <v>204</v>
      </c>
      <c r="F663" s="58" t="s">
        <v>205</v>
      </c>
      <c r="G663" s="13" t="s">
        <v>205</v>
      </c>
      <c r="H663" s="8">
        <v>1259</v>
      </c>
      <c r="I663" s="6" t="s">
        <v>206</v>
      </c>
      <c r="J663" s="82" t="s">
        <v>67</v>
      </c>
      <c r="K663" s="6" t="s">
        <v>352</v>
      </c>
      <c r="L663" s="6" t="s">
        <v>130</v>
      </c>
      <c r="M663" s="6" t="s">
        <v>131</v>
      </c>
      <c r="O663" s="60" t="s">
        <v>569</v>
      </c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</row>
    <row r="664" spans="1:32" s="95" customFormat="1" ht="25.5" x14ac:dyDescent="0.2">
      <c r="A664" s="6" t="s">
        <v>34</v>
      </c>
      <c r="B664" s="57" t="s">
        <v>65</v>
      </c>
      <c r="C664" s="7" t="s">
        <v>7</v>
      </c>
      <c r="D664" s="174" t="s">
        <v>610</v>
      </c>
      <c r="E664" s="7" t="s">
        <v>204</v>
      </c>
      <c r="F664" s="58" t="s">
        <v>205</v>
      </c>
      <c r="G664" s="13" t="s">
        <v>205</v>
      </c>
      <c r="H664" s="8">
        <v>2149</v>
      </c>
      <c r="I664" s="55" t="s">
        <v>206</v>
      </c>
      <c r="J664" s="81" t="s">
        <v>66</v>
      </c>
      <c r="K664" s="55" t="s">
        <v>352</v>
      </c>
      <c r="L664" s="55" t="s">
        <v>130</v>
      </c>
      <c r="M664" s="55" t="s">
        <v>131</v>
      </c>
      <c r="O664" s="60" t="s">
        <v>569</v>
      </c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</row>
    <row r="665" spans="1:32" hidden="1" x14ac:dyDescent="0.2">
      <c r="A665" s="6" t="s">
        <v>34</v>
      </c>
      <c r="B665" s="57" t="s">
        <v>65</v>
      </c>
      <c r="C665" s="7" t="s">
        <v>7</v>
      </c>
      <c r="D665" s="7"/>
      <c r="E665" s="17"/>
      <c r="F665" s="16"/>
      <c r="G665" s="16"/>
      <c r="H665" s="8"/>
      <c r="I665" s="15"/>
      <c r="J665" s="91"/>
      <c r="K665" s="15"/>
      <c r="L665" s="15"/>
      <c r="M665" s="15"/>
      <c r="N665" s="76"/>
      <c r="O665" s="44"/>
    </row>
  </sheetData>
  <autoFilter ref="A77:O418" xr:uid="{00000000-0009-0000-0000-000000000000}"/>
  <phoneticPr fontId="9" type="noConversion"/>
  <pageMargins left="0.35433070866141736" right="0.15748031496062992" top="0.59055118110236227" bottom="0.59055118110236227" header="0.31496062992125984" footer="0.31496062992125984"/>
  <pageSetup paperSize="9" scale="41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Veidne_ Budžets1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Gunita Puķīte</dc:creator>
  <cp:lastModifiedBy>LindaV</cp:lastModifiedBy>
  <cp:lastPrinted>2021-09-21T05:06:53Z</cp:lastPrinted>
  <dcterms:created xsi:type="dcterms:W3CDTF">2020-04-29T11:20:51Z</dcterms:created>
  <dcterms:modified xsi:type="dcterms:W3CDTF">2021-10-04T09:02:32Z</dcterms:modified>
</cp:coreProperties>
</file>